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defaultThemeVersion="166925"/>
  <mc:AlternateContent xmlns:mc="http://schemas.openxmlformats.org/markup-compatibility/2006">
    <mc:Choice Requires="x15">
      <x15ac:absPath xmlns:x15ac="http://schemas.microsoft.com/office/spreadsheetml/2010/11/ac" url="/Users/christianhuerter/Desktop/"/>
    </mc:Choice>
  </mc:AlternateContent>
  <xr:revisionPtr revIDLastSave="0" documentId="13_ncr:1_{FE31D74F-1EEA-6D42-81BE-9570C6C49BF6}" xr6:coauthVersionLast="47" xr6:coauthVersionMax="47" xr10:uidLastSave="{00000000-0000-0000-0000-000000000000}"/>
  <bookViews>
    <workbookView xWindow="-51200" yWindow="-4540" windowWidth="51200" windowHeight="27220" activeTab="1" xr2:uid="{D23D0341-B607-7C46-9D54-468F55C6A401}"/>
  </bookViews>
  <sheets>
    <sheet name="Pre-Assessment" sheetId="8" r:id="rId1"/>
    <sheet name="Assessment" sheetId="4" r:id="rId2"/>
    <sheet name="Recommendations" sheetId="6" state="hidden" r:id="rId3"/>
    <sheet name="Dropdown Lists" sheetId="5" state="hidden" r:id="rId4"/>
  </sheets>
  <definedNames>
    <definedName name="_xlnm._FilterDatabase" localSheetId="2" hidden="1">Recommendations!$A$1:$B$1</definedName>
    <definedName name="_xlnm.Print_Area" localSheetId="1">Assessment!$A$3:$U$12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12" i="4" l="1"/>
  <c r="K12" i="4"/>
  <c r="K19" i="4" a="1"/>
  <c r="K19" i="4" s="1"/>
  <c r="E19" i="4" s="1"/>
  <c r="K20" i="4"/>
  <c r="K6" i="4"/>
  <c r="K7" i="4"/>
  <c r="K8" i="4"/>
  <c r="K9" i="4"/>
  <c r="K10" i="4"/>
  <c r="K11" i="4"/>
  <c r="K13" i="4"/>
  <c r="K14" i="4"/>
  <c r="K15" i="4"/>
  <c r="K16" i="4"/>
  <c r="K17" i="4"/>
  <c r="K18" i="4"/>
  <c r="K21" i="4"/>
  <c r="K22" i="4"/>
  <c r="K23" i="4"/>
  <c r="K24" i="4"/>
  <c r="K25" i="4"/>
  <c r="K26" i="4"/>
  <c r="K27" i="4"/>
  <c r="K28" i="4"/>
  <c r="E28" i="4" s="1"/>
  <c r="K29" i="4"/>
  <c r="K30" i="4"/>
  <c r="K31" i="4"/>
  <c r="K32" i="4"/>
  <c r="K33" i="4"/>
  <c r="K34" i="4"/>
  <c r="K5" i="4"/>
  <c r="S34" i="4"/>
  <c r="S33" i="4"/>
  <c r="S32" i="4"/>
  <c r="S31" i="4"/>
  <c r="S30" i="4"/>
  <c r="S29" i="4"/>
  <c r="S28" i="4"/>
  <c r="S27" i="4"/>
  <c r="S26" i="4"/>
  <c r="S25" i="4"/>
  <c r="S24" i="4"/>
  <c r="S23" i="4"/>
  <c r="S22" i="4"/>
  <c r="S21" i="4"/>
  <c r="S20" i="4"/>
  <c r="S19" i="4"/>
  <c r="S18" i="4"/>
  <c r="S17" i="4"/>
  <c r="S16" i="4"/>
  <c r="S15" i="4"/>
  <c r="S14" i="4"/>
  <c r="S13" i="4"/>
  <c r="S11" i="4"/>
  <c r="S10" i="4"/>
  <c r="S9" i="4"/>
  <c r="S8" i="4"/>
  <c r="S7" i="4"/>
  <c r="S6" i="4"/>
  <c r="S5" i="4"/>
  <c r="E13" i="4" l="1"/>
  <c r="E18" i="4"/>
  <c r="E23" i="4"/>
  <c r="E27" i="4"/>
  <c r="E17" i="4"/>
  <c r="E34" i="4"/>
  <c r="E26" i="4"/>
  <c r="E16" i="4"/>
  <c r="E33" i="4"/>
  <c r="E25" i="4"/>
  <c r="E15" i="4"/>
  <c r="E32" i="4"/>
  <c r="E24" i="4"/>
  <c r="E14" i="4"/>
  <c r="E20" i="4"/>
  <c r="E30" i="4"/>
  <c r="E22" i="4"/>
  <c r="E31" i="4"/>
  <c r="E29" i="4"/>
  <c r="E21" i="4"/>
  <c r="E5" i="4"/>
  <c r="E12" i="4"/>
  <c r="E8" i="4"/>
  <c r="E7" i="4"/>
  <c r="E6" i="4"/>
  <c r="E11" i="4"/>
  <c r="E10" i="4"/>
  <c r="E9" i="4"/>
  <c r="Q34" i="4" l="1"/>
  <c r="R34" i="4" s="1"/>
  <c r="I34" i="4"/>
  <c r="J34" i="4" s="1"/>
  <c r="Q33" i="4"/>
  <c r="R33" i="4" s="1"/>
  <c r="I33" i="4"/>
  <c r="J33" i="4" s="1"/>
  <c r="Q32" i="4"/>
  <c r="R32" i="4" s="1"/>
  <c r="I32" i="4"/>
  <c r="J32" i="4" s="1"/>
  <c r="Q31" i="4"/>
  <c r="R31" i="4" s="1"/>
  <c r="I31" i="4"/>
  <c r="J31" i="4" s="1"/>
  <c r="Q30" i="4"/>
  <c r="R30" i="4" s="1"/>
  <c r="I30" i="4"/>
  <c r="J30" i="4" s="1"/>
  <c r="Q29" i="4"/>
  <c r="R29" i="4" s="1"/>
  <c r="I29" i="4"/>
  <c r="J29" i="4" s="1"/>
  <c r="Q28" i="4"/>
  <c r="R28" i="4" s="1"/>
  <c r="I28" i="4"/>
  <c r="J28" i="4" s="1"/>
  <c r="Q27" i="4"/>
  <c r="R27" i="4" s="1"/>
  <c r="I27" i="4"/>
  <c r="J27" i="4" s="1"/>
  <c r="Q26" i="4"/>
  <c r="R26" i="4" s="1"/>
  <c r="I26" i="4"/>
  <c r="J26" i="4" s="1"/>
  <c r="Q25" i="4"/>
  <c r="R25" i="4" s="1"/>
  <c r="I25" i="4"/>
  <c r="J25" i="4" s="1"/>
  <c r="Q24" i="4"/>
  <c r="R24" i="4" s="1"/>
  <c r="I24" i="4"/>
  <c r="J24" i="4" s="1"/>
  <c r="Q23" i="4"/>
  <c r="R23" i="4" s="1"/>
  <c r="I23" i="4"/>
  <c r="J23" i="4" s="1"/>
  <c r="Q22" i="4"/>
  <c r="R22" i="4" s="1"/>
  <c r="I22" i="4"/>
  <c r="J22" i="4" s="1"/>
  <c r="Q21" i="4"/>
  <c r="R21" i="4" s="1"/>
  <c r="I21" i="4"/>
  <c r="J21" i="4" s="1"/>
  <c r="Q20" i="4"/>
  <c r="R20" i="4" s="1"/>
  <c r="I20" i="4"/>
  <c r="J20" i="4" s="1"/>
  <c r="T4" i="4" l="1"/>
  <c r="I11" i="4"/>
  <c r="J11" i="4" s="1"/>
  <c r="N4" i="4"/>
  <c r="Q6" i="4"/>
  <c r="R6" i="4" s="1"/>
  <c r="Q7" i="4"/>
  <c r="R7" i="4" s="1"/>
  <c r="Q8" i="4"/>
  <c r="R8" i="4" s="1"/>
  <c r="Q9" i="4"/>
  <c r="R9" i="4" s="1"/>
  <c r="Q10" i="4"/>
  <c r="R10" i="4" s="1"/>
  <c r="Q11" i="4"/>
  <c r="R11" i="4" s="1"/>
  <c r="Q12" i="4"/>
  <c r="R12" i="4" s="1"/>
  <c r="Q13" i="4"/>
  <c r="R13" i="4" s="1"/>
  <c r="Q14" i="4"/>
  <c r="R14" i="4" s="1"/>
  <c r="Q15" i="4"/>
  <c r="R15" i="4" s="1"/>
  <c r="Q16" i="4"/>
  <c r="R16" i="4" s="1"/>
  <c r="Q17" i="4"/>
  <c r="R17" i="4" s="1"/>
  <c r="Q18" i="4"/>
  <c r="R18" i="4" s="1"/>
  <c r="Q19" i="4"/>
  <c r="R19" i="4" s="1"/>
  <c r="Q5" i="4"/>
  <c r="R5" i="4" s="1"/>
  <c r="I6" i="4"/>
  <c r="J6" i="4" s="1"/>
  <c r="I7" i="4"/>
  <c r="J7" i="4" s="1"/>
  <c r="I8" i="4"/>
  <c r="J8" i="4" s="1"/>
  <c r="I9" i="4"/>
  <c r="J9" i="4" s="1"/>
  <c r="I10" i="4"/>
  <c r="J10" i="4" s="1"/>
  <c r="I12" i="4"/>
  <c r="J12" i="4" s="1"/>
  <c r="I13" i="4"/>
  <c r="J13" i="4" s="1"/>
  <c r="I14" i="4"/>
  <c r="J14" i="4" s="1"/>
  <c r="I15" i="4"/>
  <c r="J15" i="4" s="1"/>
  <c r="I16" i="4"/>
  <c r="J16" i="4" s="1"/>
  <c r="I17" i="4"/>
  <c r="J17" i="4" s="1"/>
  <c r="I18" i="4"/>
  <c r="J18" i="4" s="1"/>
  <c r="I19" i="4"/>
  <c r="J19" i="4" s="1"/>
  <c r="I5" i="4"/>
  <c r="J5" i="4" s="1"/>
  <c r="Q4" i="4"/>
  <c r="R4" i="4"/>
  <c r="O4" i="4"/>
  <c r="P4"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tc={7958BD44-9950-DF4C-BCB6-5D167C12D1F8}</author>
  </authors>
  <commentList>
    <comment ref="E4" authorId="0" shapeId="0" xr:uid="{7958BD44-9950-DF4C-BCB6-5D167C12D1F8}">
      <text>
        <t>[Kommentarthread]
Ihre Version von Excel gestattet Ihnen das Lesen dieses Kommentarthreads. Jegliche Bearbeitungen daran werden jedoch entfernt, wenn die Datei in einer neueren Version von Excel geöffnet wird. Weitere Informationen: https://go.microsoft.com/fwlink/?linkid=870924.
Kommentar:
    OVERALL PRIORITY:
if Status=„finished“ then Prio=0%   // low overall priority, because project is finished
	else Prio = 2/3*T_Prio + 1/3*C_Prio   // overall priority as a function of target priority (2x weighted) and current priority
TARGET PRIORITY:
if CF&lt;3 then T_Prio=100%   // high priority: no cash impact
	else if (PF&lt;4 or CF&lt;4) then T_Prio=33%   // medium priority: not enough product or cash impact
		else T_Prio=0%   // low priority
CURRENT PRIORITY:
if (PF&lt;4 AND IF&lt;&gt;2) then C_Prio=100%   // high priority: not enough product impact; IF=2 means project is not started yet
	else if (PF&gt;3 AND CF&lt;3) then C_Prio=33%   // medium priority: no cash impact yet
		else C_Prio=0%   // low priority</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<sst xmlns="http://schemas.openxmlformats.org/spreadsheetml/2006/main" count="708" uniqueCount="481">
  <si>
    <t>Description</t>
  </si>
  <si>
    <t>#</t>
  </si>
  <si>
    <t>Project Status</t>
  </si>
  <si>
    <t>Title</t>
  </si>
  <si>
    <t>Impact Scale</t>
  </si>
  <si>
    <t>Recommendation</t>
  </si>
  <si>
    <t>Key</t>
  </si>
  <si>
    <t>C552</t>
  </si>
  <si>
    <t>T555</t>
  </si>
  <si>
    <t>-                     Negative                            1</t>
  </si>
  <si>
    <t>+++                Strong                                5</t>
  </si>
  <si>
    <t>++                  Moderate                           4</t>
  </si>
  <si>
    <t>IF</t>
  </si>
  <si>
    <t>PF</t>
  </si>
  <si>
    <t>CF</t>
  </si>
  <si>
    <t>T453</t>
  </si>
  <si>
    <t>C431</t>
  </si>
  <si>
    <r>
      <t xml:space="preserve">This project </t>
    </r>
    <r>
      <rPr>
        <sz val="12"/>
        <color rgb="FFFF0000"/>
        <rFont val="Arial"/>
        <family val="2"/>
      </rPr>
      <t xml:space="preserve">is a clearly </t>
    </r>
    <r>
      <rPr>
        <sz val="12"/>
        <color theme="1"/>
        <rFont val="Arial"/>
        <family val="2"/>
      </rPr>
      <t xml:space="preserve">worthwhile effort in the pursuit of digital transformation. </t>
    </r>
    <r>
      <rPr>
        <sz val="12"/>
        <color rgb="FFFF0000"/>
        <rFont val="Arial"/>
        <family val="2"/>
      </rPr>
      <t>Therefore, it should be pushed towards realization</t>
    </r>
    <r>
      <rPr>
        <sz val="12"/>
        <color theme="1"/>
        <rFont val="Arial"/>
        <family val="2"/>
      </rPr>
      <t>.</t>
    </r>
  </si>
  <si>
    <t>Recomm. Acuracy</t>
  </si>
  <si>
    <t/>
  </si>
  <si>
    <r>
      <t xml:space="preserve">Finish up the development and transition from project to product (operation) and focus on efficiency / profitability </t>
    </r>
    <r>
      <rPr>
        <sz val="12"/>
        <color rgb="FFFF0000"/>
        <rFont val="Arial"/>
        <family val="2"/>
      </rPr>
      <t>/ cash impact, in order to reach comfort zone.</t>
    </r>
  </si>
  <si>
    <t>T455</t>
  </si>
  <si>
    <t>C452</t>
  </si>
  <si>
    <t>C222</t>
  </si>
  <si>
    <t>This project may not have been started yet. If this is the case, start out with a focus on improving the product flow. Adapt the information flow in an effort to support the transformation of the product flow. A change in the information flow should not be an end in itself.</t>
  </si>
  <si>
    <t>+                    Weak                                 3</t>
  </si>
  <si>
    <t>T335</t>
  </si>
  <si>
    <t>C555</t>
  </si>
  <si>
    <r>
      <t xml:space="preserve">This project seems to be already in the comfort zone. The information and product flow are transformed and the cashflow is already positively affected. If it was not handed off to operations already, the project should quickly be finalized, </t>
    </r>
    <r>
      <rPr>
        <sz val="12"/>
        <color rgb="FFFF0000"/>
        <rFont val="Arial"/>
        <family val="2"/>
      </rPr>
      <t>celebrated</t>
    </r>
    <r>
      <rPr>
        <sz val="12"/>
        <color theme="1"/>
        <rFont val="Arial"/>
        <family val="2"/>
      </rPr>
      <t xml:space="preserve"> and handed off, so new opportunities in the learning zone can be realized.</t>
    </r>
  </si>
  <si>
    <t>T342</t>
  </si>
  <si>
    <t>C311</t>
  </si>
  <si>
    <t>This project seems to be in the danger zone. A slightly improved information flow, accompanied by an impaired product flow. Try to turn this project around by focusing on improving the product flow (which will eventually lead to an improved cash flow) or try to phase out this project entirely.</t>
  </si>
  <si>
    <t>T311</t>
  </si>
  <si>
    <t>Prio</t>
  </si>
  <si>
    <t>o                    None                                  2</t>
  </si>
  <si>
    <r>
      <t xml:space="preserve">This project seems </t>
    </r>
    <r>
      <rPr>
        <sz val="12"/>
        <color rgb="FFFF0000"/>
        <rFont val="Arial"/>
        <family val="2"/>
      </rPr>
      <t xml:space="preserve">to be little worthwhile for a </t>
    </r>
    <r>
      <rPr>
        <sz val="12"/>
        <color theme="1"/>
        <rFont val="Arial"/>
        <family val="2"/>
      </rPr>
      <t>digital transformation. Evaluate whether a further improvement in the expected cash flow is possible.</t>
    </r>
  </si>
  <si>
    <t>Project</t>
  </si>
  <si>
    <t>Digital Transformation Assessment</t>
  </si>
  <si>
    <t xml:space="preserve">  More sales / earlier money receipt</t>
  </si>
  <si>
    <t xml:space="preserve">  Low cash-in</t>
  </si>
  <si>
    <t xml:space="preserve">  Less consumption / later payment</t>
  </si>
  <si>
    <t xml:space="preserve">  High cash-out</t>
  </si>
  <si>
    <t>Short-cyclical</t>
  </si>
  <si>
    <t>Long-cyclical</t>
  </si>
  <si>
    <t xml:space="preserve">  Reduced lead time</t>
  </si>
  <si>
    <t xml:space="preserve">  No focus on lead time</t>
  </si>
  <si>
    <t xml:space="preserve">  Less work in progress</t>
  </si>
  <si>
    <t xml:space="preserve">  Much work in progress</t>
  </si>
  <si>
    <t>Fast</t>
  </si>
  <si>
    <t>Slow</t>
  </si>
  <si>
    <t xml:space="preserve">  Change log (traceable)</t>
  </si>
  <si>
    <t xml:space="preserve">  No change log</t>
  </si>
  <si>
    <t xml:space="preserve">  Shared data (no copies)</t>
  </si>
  <si>
    <t xml:space="preserve">  Local data copies</t>
  </si>
  <si>
    <t xml:space="preserve">  Less inventory</t>
  </si>
  <si>
    <t xml:space="preserve">  Too much inventory</t>
  </si>
  <si>
    <t xml:space="preserve">  Distributed production unit</t>
  </si>
  <si>
    <t xml:space="preserve">  Stationary production</t>
  </si>
  <si>
    <t xml:space="preserve">  Scalable virtual presence</t>
  </si>
  <si>
    <t xml:space="preserve">  Physical presence</t>
  </si>
  <si>
    <t>Unbound</t>
  </si>
  <si>
    <t>Bound</t>
  </si>
  <si>
    <t xml:space="preserve">  Automatic customizing</t>
  </si>
  <si>
    <t xml:space="preserve">  Manual customizing</t>
  </si>
  <si>
    <t xml:space="preserve">  Automatic data processing</t>
  </si>
  <si>
    <t xml:space="preserve">  Manual data processing</t>
  </si>
  <si>
    <t xml:space="preserve">  Automatic data transfer</t>
  </si>
  <si>
    <t xml:space="preserve">  Manual data transfer</t>
  </si>
  <si>
    <t xml:space="preserve">  Automatic data collection</t>
  </si>
  <si>
    <t xml:space="preserve">  Manual data collection</t>
  </si>
  <si>
    <t xml:space="preserve">  Automatic detection</t>
  </si>
  <si>
    <t xml:space="preserve">  Human detection</t>
  </si>
  <si>
    <t>Automated</t>
  </si>
  <si>
    <t>Manual</t>
  </si>
  <si>
    <t xml:space="preserve">  Cloud hosting</t>
  </si>
  <si>
    <t xml:space="preserve">  Local hosting</t>
  </si>
  <si>
    <t xml:space="preserve">  Shared services (platform)</t>
  </si>
  <si>
    <t xml:space="preserve">  Individual services</t>
  </si>
  <si>
    <t xml:space="preserve">  Central dashboard (transparency)</t>
  </si>
  <si>
    <t xml:space="preserve">  Distributed figures</t>
  </si>
  <si>
    <t>Shared</t>
  </si>
  <si>
    <t>Individual</t>
  </si>
  <si>
    <t xml:space="preserve">  Data interchange (API)</t>
  </si>
  <si>
    <t xml:space="preserve">  File import/export</t>
  </si>
  <si>
    <t xml:space="preserve">  Continuous feedback (real time)</t>
  </si>
  <si>
    <t xml:space="preserve">  Delayed feedback</t>
  </si>
  <si>
    <t xml:space="preserve">  Informal conversation (fast)</t>
  </si>
  <si>
    <t xml:space="preserve">  Formal conversation</t>
  </si>
  <si>
    <t xml:space="preserve">  Seen/read</t>
  </si>
  <si>
    <t xml:space="preserve">  Heard</t>
  </si>
  <si>
    <t xml:space="preserve">  Spoken/dictated</t>
  </si>
  <si>
    <t xml:space="preserve">  Typewritten</t>
  </si>
  <si>
    <t xml:space="preserve">  Paperless</t>
  </si>
  <si>
    <t xml:space="preserve">  Paper</t>
  </si>
  <si>
    <t>New</t>
  </si>
  <si>
    <t>Traditional</t>
  </si>
  <si>
    <t>…</t>
  </si>
  <si>
    <t>Digital Transformation Pre-Assessment</t>
  </si>
  <si>
    <t>How to use this tool</t>
  </si>
  <si>
    <t>PROJECT</t>
  </si>
  <si>
    <t>TARGET STATE</t>
  </si>
  <si>
    <t>CURRENT STATE</t>
  </si>
  <si>
    <t>IMPACT</t>
  </si>
  <si>
    <t>SUMMARY</t>
  </si>
  <si>
    <t>CHANGE FROM…</t>
  </si>
  <si>
    <t>TO…</t>
  </si>
  <si>
    <t>Please send us your precious feedback to</t>
  </si>
  <si>
    <t>christian.huerter@dhbw-stuttgart.de</t>
  </si>
  <si>
    <t xml:space="preserve"> </t>
  </si>
  <si>
    <t>Accuracy</t>
  </si>
  <si>
    <t>⏹            Finished</t>
  </si>
  <si>
    <t>▶️            Not started yet</t>
  </si>
  <si>
    <t>⏸            Running</t>
  </si>
  <si>
    <t>C111</t>
  </si>
  <si>
    <t>C112</t>
  </si>
  <si>
    <t>C113</t>
  </si>
  <si>
    <t>C114</t>
  </si>
  <si>
    <t>C115</t>
  </si>
  <si>
    <t>C121</t>
  </si>
  <si>
    <t>C122</t>
  </si>
  <si>
    <t>C123</t>
  </si>
  <si>
    <t>C124</t>
  </si>
  <si>
    <t>C125</t>
  </si>
  <si>
    <t>C131</t>
  </si>
  <si>
    <t>C132</t>
  </si>
  <si>
    <t>C133</t>
  </si>
  <si>
    <t>C134</t>
  </si>
  <si>
    <t>C135</t>
  </si>
  <si>
    <t>C141</t>
  </si>
  <si>
    <t>C142</t>
  </si>
  <si>
    <t>C143</t>
  </si>
  <si>
    <t>C144</t>
  </si>
  <si>
    <t>C145</t>
  </si>
  <si>
    <t>C151</t>
  </si>
  <si>
    <t>C152</t>
  </si>
  <si>
    <t>C153</t>
  </si>
  <si>
    <t>C154</t>
  </si>
  <si>
    <t>C155</t>
  </si>
  <si>
    <t>C211</t>
  </si>
  <si>
    <t>C212</t>
  </si>
  <si>
    <t>C213</t>
  </si>
  <si>
    <t>C214</t>
  </si>
  <si>
    <t>C215</t>
  </si>
  <si>
    <t>C221</t>
  </si>
  <si>
    <t>C223</t>
  </si>
  <si>
    <t>C224</t>
  </si>
  <si>
    <t>C225</t>
  </si>
  <si>
    <t>C231</t>
  </si>
  <si>
    <t>C232</t>
  </si>
  <si>
    <t>C233</t>
  </si>
  <si>
    <t>C234</t>
  </si>
  <si>
    <t>C235</t>
  </si>
  <si>
    <t>C241</t>
  </si>
  <si>
    <t>C242</t>
  </si>
  <si>
    <t>C243</t>
  </si>
  <si>
    <t>C244</t>
  </si>
  <si>
    <t>C245</t>
  </si>
  <si>
    <t>C251</t>
  </si>
  <si>
    <t>C252</t>
  </si>
  <si>
    <t>C253</t>
  </si>
  <si>
    <t>C254</t>
  </si>
  <si>
    <t>C255</t>
  </si>
  <si>
    <t>C312</t>
  </si>
  <si>
    <t>C313</t>
  </si>
  <si>
    <t>C314</t>
  </si>
  <si>
    <t>C315</t>
  </si>
  <si>
    <t>C321</t>
  </si>
  <si>
    <t>C322</t>
  </si>
  <si>
    <t>C323</t>
  </si>
  <si>
    <t>C324</t>
  </si>
  <si>
    <t>C325</t>
  </si>
  <si>
    <t>C331</t>
  </si>
  <si>
    <t>C332</t>
  </si>
  <si>
    <t>C333</t>
  </si>
  <si>
    <t>C334</t>
  </si>
  <si>
    <t>C335</t>
  </si>
  <si>
    <t>C341</t>
  </si>
  <si>
    <t>C342</t>
  </si>
  <si>
    <t>C343</t>
  </si>
  <si>
    <t>C344</t>
  </si>
  <si>
    <t>C345</t>
  </si>
  <si>
    <t>C351</t>
  </si>
  <si>
    <t>C352</t>
  </si>
  <si>
    <t>C353</t>
  </si>
  <si>
    <t>C354</t>
  </si>
  <si>
    <t>C355</t>
  </si>
  <si>
    <t>C411</t>
  </si>
  <si>
    <t>C412</t>
  </si>
  <si>
    <t>C413</t>
  </si>
  <si>
    <t>C414</t>
  </si>
  <si>
    <t>C415</t>
  </si>
  <si>
    <t>C421</t>
  </si>
  <si>
    <t>C422</t>
  </si>
  <si>
    <t>C423</t>
  </si>
  <si>
    <t>C424</t>
  </si>
  <si>
    <t>C425</t>
  </si>
  <si>
    <t>C432</t>
  </si>
  <si>
    <t>C433</t>
  </si>
  <si>
    <t>C434</t>
  </si>
  <si>
    <t>C435</t>
  </si>
  <si>
    <t>C441</t>
  </si>
  <si>
    <t>C442</t>
  </si>
  <si>
    <t>C443</t>
  </si>
  <si>
    <t>C444</t>
  </si>
  <si>
    <t>C445</t>
  </si>
  <si>
    <t>C451</t>
  </si>
  <si>
    <t>C453</t>
  </si>
  <si>
    <t>C454</t>
  </si>
  <si>
    <t>C455</t>
  </si>
  <si>
    <t>C511</t>
  </si>
  <si>
    <t>C512</t>
  </si>
  <si>
    <t>C513</t>
  </si>
  <si>
    <t>C514</t>
  </si>
  <si>
    <t>C515</t>
  </si>
  <si>
    <t>C521</t>
  </si>
  <si>
    <t>C522</t>
  </si>
  <si>
    <t>C523</t>
  </si>
  <si>
    <t>C524</t>
  </si>
  <si>
    <t>C525</t>
  </si>
  <si>
    <t>C531</t>
  </si>
  <si>
    <t>C532</t>
  </si>
  <si>
    <t>C533</t>
  </si>
  <si>
    <t>C534</t>
  </si>
  <si>
    <t>C535</t>
  </si>
  <si>
    <t>C541</t>
  </si>
  <si>
    <t>C542</t>
  </si>
  <si>
    <t>C543</t>
  </si>
  <si>
    <t>C544</t>
  </si>
  <si>
    <t>C545</t>
  </si>
  <si>
    <t>C551</t>
  </si>
  <si>
    <t>C553</t>
  </si>
  <si>
    <t>C554</t>
  </si>
  <si>
    <t>T111</t>
  </si>
  <si>
    <t>T112</t>
  </si>
  <si>
    <t>T113</t>
  </si>
  <si>
    <t>T114</t>
  </si>
  <si>
    <t>T115</t>
  </si>
  <si>
    <t>T121</t>
  </si>
  <si>
    <t>T122</t>
  </si>
  <si>
    <t>T123</t>
  </si>
  <si>
    <t>T124</t>
  </si>
  <si>
    <t>T125</t>
  </si>
  <si>
    <t>T131</t>
  </si>
  <si>
    <t>T132</t>
  </si>
  <si>
    <t>T133</t>
  </si>
  <si>
    <t>T134</t>
  </si>
  <si>
    <t>T135</t>
  </si>
  <si>
    <t>T141</t>
  </si>
  <si>
    <t>T142</t>
  </si>
  <si>
    <t>T143</t>
  </si>
  <si>
    <t>T144</t>
  </si>
  <si>
    <t>T145</t>
  </si>
  <si>
    <t>T151</t>
  </si>
  <si>
    <t>T152</t>
  </si>
  <si>
    <t>T153</t>
  </si>
  <si>
    <t>T154</t>
  </si>
  <si>
    <t>T155</t>
  </si>
  <si>
    <t>T211</t>
  </si>
  <si>
    <t>T212</t>
  </si>
  <si>
    <t>T213</t>
  </si>
  <si>
    <t>T214</t>
  </si>
  <si>
    <t>T215</t>
  </si>
  <si>
    <t>T221</t>
  </si>
  <si>
    <t>T222</t>
  </si>
  <si>
    <t>T223</t>
  </si>
  <si>
    <t>T224</t>
  </si>
  <si>
    <t>T225</t>
  </si>
  <si>
    <t>T231</t>
  </si>
  <si>
    <t>T232</t>
  </si>
  <si>
    <t>T233</t>
  </si>
  <si>
    <t>T234</t>
  </si>
  <si>
    <t>T235</t>
  </si>
  <si>
    <t>T241</t>
  </si>
  <si>
    <t>T242</t>
  </si>
  <si>
    <t>T243</t>
  </si>
  <si>
    <t>T244</t>
  </si>
  <si>
    <t>T245</t>
  </si>
  <si>
    <t>T251</t>
  </si>
  <si>
    <t>T252</t>
  </si>
  <si>
    <t>T253</t>
  </si>
  <si>
    <t>T254</t>
  </si>
  <si>
    <t>T255</t>
  </si>
  <si>
    <t>T312</t>
  </si>
  <si>
    <t>T313</t>
  </si>
  <si>
    <t>T314</t>
  </si>
  <si>
    <t>T315</t>
  </si>
  <si>
    <t>T321</t>
  </si>
  <si>
    <t>T322</t>
  </si>
  <si>
    <t>T323</t>
  </si>
  <si>
    <t>T324</t>
  </si>
  <si>
    <t>T325</t>
  </si>
  <si>
    <t>T331</t>
  </si>
  <si>
    <t>T332</t>
  </si>
  <si>
    <t>T333</t>
  </si>
  <si>
    <t>T334</t>
  </si>
  <si>
    <t>T341</t>
  </si>
  <si>
    <t>T343</t>
  </si>
  <si>
    <t>T344</t>
  </si>
  <si>
    <t>T345</t>
  </si>
  <si>
    <t>T351</t>
  </si>
  <si>
    <t>T352</t>
  </si>
  <si>
    <t>T353</t>
  </si>
  <si>
    <t>T354</t>
  </si>
  <si>
    <t>T355</t>
  </si>
  <si>
    <t>T411</t>
  </si>
  <si>
    <t>T412</t>
  </si>
  <si>
    <t>T413</t>
  </si>
  <si>
    <t>T414</t>
  </si>
  <si>
    <t>T415</t>
  </si>
  <si>
    <t>T421</t>
  </si>
  <si>
    <t>T422</t>
  </si>
  <si>
    <t>T423</t>
  </si>
  <si>
    <t>T424</t>
  </si>
  <si>
    <t>T425</t>
  </si>
  <si>
    <t>T431</t>
  </si>
  <si>
    <t>T432</t>
  </si>
  <si>
    <t>T433</t>
  </si>
  <si>
    <t>T434</t>
  </si>
  <si>
    <t>T435</t>
  </si>
  <si>
    <t>T441</t>
  </si>
  <si>
    <t>T442</t>
  </si>
  <si>
    <t>T443</t>
  </si>
  <si>
    <t>T444</t>
  </si>
  <si>
    <t>T445</t>
  </si>
  <si>
    <t>T451</t>
  </si>
  <si>
    <t>T452</t>
  </si>
  <si>
    <t>T454</t>
  </si>
  <si>
    <t>T511</t>
  </si>
  <si>
    <t>T512</t>
  </si>
  <si>
    <t>T513</t>
  </si>
  <si>
    <t>T514</t>
  </si>
  <si>
    <t>T515</t>
  </si>
  <si>
    <t>T521</t>
  </si>
  <si>
    <t>T522</t>
  </si>
  <si>
    <t>T523</t>
  </si>
  <si>
    <t>T524</t>
  </si>
  <si>
    <t>T525</t>
  </si>
  <si>
    <t>T531</t>
  </si>
  <si>
    <t>T532</t>
  </si>
  <si>
    <t>T533</t>
  </si>
  <si>
    <t>T534</t>
  </si>
  <si>
    <t>T535</t>
  </si>
  <si>
    <t>T541</t>
  </si>
  <si>
    <t>T542</t>
  </si>
  <si>
    <t>T543</t>
  </si>
  <si>
    <t>T544</t>
  </si>
  <si>
    <t>T545</t>
  </si>
  <si>
    <t>T551</t>
  </si>
  <si>
    <t>T552</t>
  </si>
  <si>
    <t>T553</t>
  </si>
  <si>
    <t>T554</t>
  </si>
  <si>
    <t>This project has an all-around negative impact. Attempt to define your desired product-flow and work towards that or phase out the project. If improvement is unlikely, going back to the state before the project started might be worth a condiseration.</t>
  </si>
  <si>
    <t>Please confirm this project aims for digital transformation. It is unusual for digital transformation projects to have a negative impact on the information flow.</t>
  </si>
  <si>
    <t>This project turns a profit even though the impaired information and product flows suggest that it should not. Keep an eye on this project, it might make for an interesting case study.</t>
  </si>
  <si>
    <t>This project turns a profit even though the impaired information flow suggests that it should not. Keep an eye on this project, it might make for an interesting case study.</t>
  </si>
  <si>
    <t>This project improves the product flow, even though the information flow is impaired. Look for opportunities where improving the information flow might enable further improvements for this project.</t>
  </si>
  <si>
    <t>This project turns a profit whilst the information flow is unaffected. Look for opportunities where improving the information flow might further improve the project and generally keep an eye on this project, it might make for an interesting case study.</t>
  </si>
  <si>
    <t>This project seems to be in the danger zone with impaired product and cash flows. Try to turn this project around by focusing on improving the product flow (which will eventually lead to an improved cash flow) or try to phase out this project entirely.</t>
  </si>
  <si>
    <t>This project seems to be in the danger zone with an impaired product flow. Try to turn this project around by focusing on improving the product flow (which will eventually lead to an improved cash flow) or try to phase out this project entirely.</t>
  </si>
  <si>
    <t>This project manages to slightly improve the cash flow, even though the product flow is impaired. Try focus on improving the product flow, which will further improve cash flow.</t>
  </si>
  <si>
    <t>This project improves cash flow while leaving the information and product flow untouched. Please confirm this is a project aimed at digital transformation. Also focus on improving the product flow, which will further improve cash flow.</t>
  </si>
  <si>
    <t>This project slightly improves cash flow while leaving the information and product flow untouched. Please confirm this is a project aimed at digital transformation. Also focus on improving the product flow, which will further improve cash flow.</t>
  </si>
  <si>
    <t>This project manages to improve cash flow, even though the product flow is impaired. Try focus on improving the product flow, which will further improve cash flow.</t>
  </si>
  <si>
    <t xml:space="preserve">Focus on further improving the product flow and adapt the information flow as necesseary, this should improve cash flow. </t>
  </si>
  <si>
    <t xml:space="preserve">Focus on further improving the product flow and adapt the information flow as necesseary, this should further improve cash flow. </t>
  </si>
  <si>
    <t>This project seems to be in the learning zone. Look for ways a changed information flow might enable further inprovements in the product flow, which will eventually lead to an improved cash flow.</t>
  </si>
  <si>
    <t>This project seems to be in the learning zone. Look for ways a changed information flow might enable further optimizations in the product flow, which will eventually lead to an improved cash flow.</t>
  </si>
  <si>
    <t>Phase</t>
  </si>
  <si>
    <t>✅</t>
  </si>
  <si>
    <t>❌</t>
  </si>
  <si>
    <t>This project seems to be overall successful, even though the information flow deteriorated. Please confirm this project falls under the category digital transformation. If so, we would be very interested to learn more about what makes this project successful.</t>
  </si>
  <si>
    <t>This project seems to be overall successful, while the information is unaffected. Please confirm this project falls under the category digital transformation. If so, we would be very interested to learn more about what makes this project successful.</t>
  </si>
  <si>
    <t>This project seems to be on the edge of danger zone. Try to focus on  improving the product flow, which will lead to a furhter improved cash flow.</t>
  </si>
  <si>
    <t>This project seems to be in the danger zone. Improved information flow, accompanied by an impaired product flow. Try to turn this project around by focusing on improving the product flow (which will eventually lead to an improved cash flow) or try to phase out this project entirely.</t>
  </si>
  <si>
    <t>This project seems to be in the danger zone. Improved information flow, accompanied by an impaired product and cash flow. Try to turn this project around by focusing on improving the product flow (which will eventually lead to an improved cash flow) or try to phase out this project entirely.</t>
  </si>
  <si>
    <t>This project seems to be on the edge of danger zone. Try to focus on further improving the product flow, which will eventually lead to an improved cash flow.</t>
  </si>
  <si>
    <t>This project seems to be in the transition to the comfort zone. The information and product flow are transformed and the cashflow is somewhat positively affected. Focus on efficiency / profitability / cash impact, in order to reach comfort zone.</t>
  </si>
  <si>
    <t>This project seems to be at the ond of the Learing Phase. Finish up the development and transition from project to product (operation) and focus on efficiency / profitability / cash impact, in order to approach the comfort zone.</t>
  </si>
  <si>
    <t>This project positively affected the cash flow, despite an impaired product flow. This is highly unusual. Focus on improving the product flow in order to lock in the positive cash flow longterm.</t>
  </si>
  <si>
    <t>This project seems to be in the danger zone. A slightly improved information flow, and an unaffected product flow. Try to turn this project around by focusing on improving the product flow (which will eventually lead to an improved cash flow) or try to phase out this project entirely.</t>
  </si>
  <si>
    <t>This project positively affected the cash flow, despite an unaffected product flow. This is highly unusual. Focus on improving the product flow in order to lock in the positive cash flow longterm.</t>
  </si>
  <si>
    <t>This project seems to be at the beginning of the Learing Zone. Go forward with further developing the information and product flows.</t>
  </si>
  <si>
    <t>This project seems to be in the Learning Zone. Continue the development and eventually focus on efficiency to approach profitability.</t>
  </si>
  <si>
    <t>This project could be in the learning zone or in the transition to the comfort zone. Check if further improving the information and product flow could increase the gains in the cash flow.</t>
  </si>
  <si>
    <t>This project seems to be in the transition to the comfort zone. Check if further improving the information and product flow could increase the gains in the cash flow. If not, focus on getting from project to product (operations) and improve efficiencies.</t>
  </si>
  <si>
    <t xml:space="preserve">This project seems to be in comfort zone. Focus on getting from project to product (operations) and improve efficiencies. Additionally, check if further improving the information and product flow through a follow-up project could increase the gains in the cash flow. </t>
  </si>
  <si>
    <t>This project is in the learning zone. Now focus on finishing the development and achieving improvements in the cash flow.</t>
  </si>
  <si>
    <t>This project is in the learning zone. Now focus on finishing the development and achieving further improvements in the cash flow.</t>
  </si>
  <si>
    <t>This project is in the comfort zone. If it was not handed off to operations already, the project should quickly be finalized, celebrated and handed off, so new opportunities in the learning zone can be realized.</t>
  </si>
  <si>
    <t>This project seems to be in the learning zone. Try to further improve the product flow, before then focussing on efficiency.</t>
  </si>
  <si>
    <t>This project seems to be in the comfort zone. Improved information and product flows, accompanied by improved cashflow.</t>
  </si>
  <si>
    <t>This project is in the comfort zone. Improved information and product flows, accompanied by well improved cashflow.</t>
  </si>
  <si>
    <t>This project seems to be in the transition to comfort zone. Finish up the development and further focus on efficiency / profitability.</t>
  </si>
  <si>
    <r>
      <t xml:space="preserve">This project seems to be in the comfort zone. The information and product flow are transformed and the cashflow is already positively affected. If it was not handed off to operations already, the project should quickly be finalized, </t>
    </r>
    <r>
      <rPr>
        <sz val="12"/>
        <color rgb="FFFF0000"/>
        <rFont val="Arial"/>
        <family val="2"/>
      </rPr>
      <t>celebrated</t>
    </r>
    <r>
      <rPr>
        <sz val="12"/>
        <color theme="1"/>
        <rFont val="Arial"/>
        <family val="2"/>
      </rPr>
      <t xml:space="preserve"> and handed off, so new opportunities in the learning zone can be realized.</t>
    </r>
  </si>
  <si>
    <r>
      <t xml:space="preserve">If you find it hard to assess the impact of your project to the information flow, product flow and cash flow, this approach might be useful.
1. Choose among the presented assessment criteria the ones that describe best the project's </t>
    </r>
    <r>
      <rPr>
        <b/>
        <sz val="12"/>
        <color theme="0"/>
        <rFont val="Arial"/>
        <family val="2"/>
      </rPr>
      <t>CHANGE FROM...TO...</t>
    </r>
    <r>
      <rPr>
        <sz val="12"/>
        <color theme="0"/>
        <rFont val="Arial"/>
        <family val="2"/>
      </rPr>
      <t xml:space="preserve">, e.g. from paper to paperless.
&gt;&gt; If a criteria is missing, you can add it to the list. That's what the blank lines ("...") are for.
&gt;&gt; Please send us your feedbackto the address above, so we can improve this tool. Thank you!
2. Assess the </t>
    </r>
    <r>
      <rPr>
        <b/>
        <sz val="12"/>
        <color theme="0"/>
        <rFont val="Arial"/>
        <family val="2"/>
      </rPr>
      <t>IMPACT</t>
    </r>
    <r>
      <rPr>
        <sz val="12"/>
        <color theme="0"/>
        <rFont val="Arial"/>
        <family val="2"/>
      </rPr>
      <t xml:space="preserve"> of transformation for the selected criteria. Use one of the five values in the dropdown list, from negative (-) to strong (+++)
3. </t>
    </r>
    <r>
      <rPr>
        <b/>
        <sz val="12"/>
        <color theme="0"/>
        <rFont val="Arial"/>
        <family val="2"/>
      </rPr>
      <t>SUMMARIZE</t>
    </r>
    <r>
      <rPr>
        <sz val="12"/>
        <color theme="0"/>
        <rFont val="Arial"/>
        <family val="2"/>
      </rPr>
      <t xml:space="preserve"> your assessment for each of the three flow types. (Since we cannot judge which criteria matter most for you organization, leave that judgement up to you manually.)
Please note: only the light-yellow fields need to be filled out. The other fields are protected. Do you want to unlock it? Click on Review Tab &gt; Changes &gt; Unprotect Sheet.
</t>
    </r>
    <r>
      <rPr>
        <i/>
        <sz val="12"/>
        <color theme="0"/>
        <rFont val="Arial"/>
        <family val="2"/>
      </rPr>
      <t xml:space="preserve">© 2020 by Christian Hürter &amp; Felix Dolderer
</t>
    </r>
    <r>
      <rPr>
        <sz val="12"/>
        <color theme="0"/>
        <rFont val="Arial"/>
        <family val="2"/>
      </rPr>
      <t xml:space="preserve">
</t>
    </r>
    <r>
      <rPr>
        <i/>
        <sz val="12"/>
        <color theme="0"/>
        <rFont val="Arial"/>
        <family val="2"/>
      </rPr>
      <t xml:space="preserve">The original file is available at </t>
    </r>
    <r>
      <rPr>
        <i/>
        <u/>
        <sz val="12"/>
        <color theme="0"/>
        <rFont val="Arial"/>
        <family val="2"/>
      </rPr>
      <t>https://www.dhbw-stuttgart.de/forschung-transfer/wirtschaft/aktuelle-publikationen/prof-dr-christian-huerter/</t>
    </r>
  </si>
  <si>
    <r>
      <t xml:space="preserve">This table gives you recommendations on how to navigate through digitization, i.e. what to take into consideration for a succesful project from a value stream perspective. It even makes propositions which projects to prioritize.
1. Describe your </t>
    </r>
    <r>
      <rPr>
        <b/>
        <sz val="12"/>
        <color theme="0"/>
        <rFont val="Arial"/>
        <family val="2"/>
      </rPr>
      <t>PROJECT</t>
    </r>
    <r>
      <rPr>
        <sz val="12"/>
        <color theme="0"/>
        <rFont val="Arial"/>
        <family val="2"/>
      </rPr>
      <t xml:space="preserve"> with title, description and phase (not started yet, running or finished).
2. Assess the </t>
    </r>
    <r>
      <rPr>
        <b/>
        <sz val="12"/>
        <color theme="0"/>
        <rFont val="Arial"/>
        <family val="2"/>
      </rPr>
      <t>TARGET STATE</t>
    </r>
    <r>
      <rPr>
        <sz val="12"/>
        <color theme="0"/>
        <rFont val="Arial"/>
        <family val="2"/>
      </rPr>
      <t xml:space="preserve"> of your transformation project, separately for each flow type: IF = Information Flow, PF = Product Flow, CF = Product Flow.
&gt;&gt; As a result, you get a first recommendation for action on your project targets.
&gt;&gt; Please indicate and comment the recommendation acuracy. Please send us your feedback: see address above. Thank you! 
3. Assess the </t>
    </r>
    <r>
      <rPr>
        <b/>
        <sz val="12"/>
        <color theme="0"/>
        <rFont val="Arial"/>
        <family val="2"/>
      </rPr>
      <t>CURRENT STATE</t>
    </r>
    <r>
      <rPr>
        <sz val="12"/>
        <color theme="0"/>
        <rFont val="Arial"/>
        <family val="2"/>
      </rPr>
      <t xml:space="preserve"> of your transformation project, separately for IF, PF and CF (analogue to 2.).
&gt;&gt; As a result, you get a second recommencation for action on your current project. If you manage several projects with this tool, we indicate the priority for action next to the project status, ranging from none (low) to gray to light-red to red (high)
&gt;&gt; Please indicate and comment the recommendation acuracy. Please send us your feedback: see address above. Thank you!
Please note: only the light-yellow fields need to be filled out. The other fields are protected. Do you want to unlock it? Click on Review Tab &gt; Changes &gt; Unprotect Sheet.
</t>
    </r>
    <r>
      <rPr>
        <i/>
        <sz val="12"/>
        <color theme="0"/>
        <rFont val="Arial"/>
        <family val="2"/>
      </rPr>
      <t>© 2020 by Christian Hürter &amp; Felix Dolderer</t>
    </r>
    <r>
      <rPr>
        <sz val="12"/>
        <color theme="0"/>
        <rFont val="Arial"/>
        <family val="2"/>
      </rPr>
      <t xml:space="preserve">
</t>
    </r>
    <r>
      <rPr>
        <i/>
        <sz val="12"/>
        <color theme="0"/>
        <rFont val="Arial"/>
        <family val="2"/>
      </rPr>
      <t xml:space="preserve">The original file is available at </t>
    </r>
    <r>
      <rPr>
        <i/>
        <u/>
        <sz val="12"/>
        <color theme="0"/>
        <rFont val="Arial"/>
        <family val="2"/>
      </rPr>
      <t>https://www.dhbw-stuttgart.de/forschung-transfer/wirtschaft/aktuelle-publikationen/prof-dr-christian-huerter/</t>
    </r>
  </si>
  <si>
    <t>This project is in the danger zone. The improved information flow has not yet resulted in an improved product or cash flow. Focus on the product flow in order to turn this project around.</t>
  </si>
  <si>
    <t>This project seems to be on the edge of danger zone, as the product flow is unchanged and the improved information flow results in only slightly improved cashflow. Focus on improving the product flow, which will lead to a further improved cash flow.</t>
  </si>
  <si>
    <t>This project positively affected the cash flow, despite an unaffected product flow. This is unusual. Focus on improving the product flow in order to lock in the positive cash flow longterm.</t>
  </si>
  <si>
    <t>This project positively affected the cash flow, despite an impaired product flow. This is unusual. Focus on improving the product flow in order to lock in the positive cash flow longterm.</t>
  </si>
  <si>
    <t>This project seems to result in a deteriorated cash flow. Try to rediefine this project with a stronger focus on the resulting cash flow.</t>
  </si>
  <si>
    <t>This project seems to have no significant or even a negative effect on the cash flow. Try to redefine this project with a focus on improving the product and cash flow.</t>
  </si>
  <si>
    <t>This project seems to be somewhat profitable. Try to explore how a further improved information flow might result in further improved product and cash flows.</t>
  </si>
  <si>
    <t>This project seems to be profitable. Try to explore how a further improved information flow might result in further improved product and cash flows.</t>
  </si>
  <si>
    <t>This project is a worthwhile effort in the pursuit of digital transformation. It should be pushed towards realization.</t>
  </si>
  <si>
    <t>This project is profitable, yet its contribution to the pursuit of digital transformation needs to be confirmed, as there seems to be only a minor change in the information and product flows.</t>
  </si>
  <si>
    <t>This project is profitable, yet ist contribution to digital transformation is limited, as there are minor changes in the information and procut flows. Further improvements to the information flow might result in even better product and cash flows.</t>
  </si>
  <si>
    <t>This project seems to be little worthwhile, as there is no significant change in cash flow expected. Explore whether improving the information flow opens opportunities to improve the overall cash flow.</t>
  </si>
  <si>
    <t>This project is a worthwhile effort. It should be pushed towards realization.</t>
  </si>
  <si>
    <r>
      <t xml:space="preserve">This project </t>
    </r>
    <r>
      <rPr>
        <sz val="12"/>
        <color rgb="FFFF0000"/>
        <rFont val="Arial"/>
        <family val="2"/>
      </rPr>
      <t xml:space="preserve">is a clearly </t>
    </r>
    <r>
      <rPr>
        <sz val="12"/>
        <color theme="1"/>
        <rFont val="Arial"/>
        <family val="2"/>
      </rPr>
      <t xml:space="preserve">worthwhile effort. </t>
    </r>
    <r>
      <rPr>
        <sz val="12"/>
        <color rgb="FFFF0000"/>
        <rFont val="Arial"/>
        <family val="2"/>
      </rPr>
      <t>Therefore, it should be pushed towards realization</t>
    </r>
    <r>
      <rPr>
        <sz val="12"/>
        <color theme="1"/>
        <rFont val="Arial"/>
        <family val="2"/>
      </rPr>
      <t>.</t>
    </r>
  </si>
  <si>
    <t>This project is questionable at best and does not aid the pursuit of digital transformation. Avoid this project or redefine it from the ground up.</t>
  </si>
  <si>
    <t>This project might be profitable, but it is clearly not in the domain of digital transformation. Whether this project should be pursued anyways depends on the strategic goals of your organisation.</t>
  </si>
  <si>
    <t>This project is questionable as it results in an impaired cash flow. Despite the improved product flow, it does not seem to pursue digital transformation. Avoid this project or redefine it from the ground up.</t>
  </si>
  <si>
    <t>This project is questionable as it results in an impaired cash flow. Despite the improved product flow, it does not seem to pursue digital transformation. Avoid this project or redefine it.</t>
  </si>
  <si>
    <t>This project might be profitable, but despite the improved product flow is not in the domain of digital transformation. Whether this project should be pursued anyways depends on the strategic goals of your organisation.</t>
  </si>
  <si>
    <t>Despite the improved product flow, this project does not seem to pursue digital transformation. As the project is only slightly profitable, a redefinition of the project should be considered.</t>
  </si>
  <si>
    <t>This project is questionable and does not aid the pursuit of digital transformation. Avoid this project or redefine it from the ground up.</t>
  </si>
  <si>
    <t>This project might be profitable, but it is not in the domain of digital transformation. Whether this project should be pursued anyways depends on the strategic goals of your organisation.</t>
  </si>
  <si>
    <t>This project is questionable, as the only real outcome seems to be a deteriorated cash flow. Avoid this project or redefine it from the ground up.</t>
  </si>
  <si>
    <t>This project is questionable, as there does not seem to be any noticable impact. Avoid this project or redefine it from the ground up.</t>
  </si>
  <si>
    <t>This project is profitable, but it is not in the domain of digital transformation. Whether this project should be pursued anyways depends on the strategic goals of your organisation.</t>
  </si>
  <si>
    <t>This project is profitable, but despite the improved product flow is not in the domain of digital transformation. Whether this project should be pursued anyways depends on the strategic goals of your organisation.</t>
  </si>
  <si>
    <t>This project is profitable, but it is clearly not in the domain of digital transformation. Whether this project should be pursued anyways depends on the strategic goals of your organisation.</t>
  </si>
  <si>
    <t>This project does not seem to aid digital tranformation, as the informaiton and product flows are unaffected. Redifining the project might result in better results which could also lead to a better cash flow.</t>
  </si>
  <si>
    <t>This project is a clearly worthwhile effort in the pursuit of digital transformation. Therefore, it should be pushed towards realization.</t>
  </si>
  <si>
    <t>This project seems to be an effort in the direction of digital transformation but not worthwhile, as it has a negative cash impact. Evaluate how you can adapt the project to positively impact cash flow.</t>
  </si>
  <si>
    <t>This project seems to be an effort in the direction of digital transformation but not really worthwhile, as there is no cash impact. Evaluate how you can adapt the project to positively impact cash flow.</t>
  </si>
  <si>
    <t>This project seems to be an effort in the direction of digital transformation but not worthwhile, as it has a negative cash impact. Evaluate which changes might positively impact cash flow.</t>
  </si>
  <si>
    <t>This project had a very positive impact on the cash flow, despite an unaffected product flow. This is unusual. Focus on improving the product flow in order to lock in the positive cash flow longterm.</t>
  </si>
  <si>
    <t>This project seems to be in the learning zone. Try to further improve the product flow, before then focussing on efficiency to improve the cash flow.</t>
  </si>
  <si>
    <t>This project is in the learing zone with improved information and product flows. Finish up the development and trasition from project to product (operation) and focus on efficiency / profitability.</t>
  </si>
  <si>
    <t>This project seems to be between learning and comfort zone, as the cash flow is already somewhat improved. Look for opportunities to further improve information and product flow, get even better cash flow results.</t>
  </si>
  <si>
    <t>This project seems to be in the transition to the comfort zone, as the cash flow is already improved. As the information and product flow are only slightly improved, a follow up project for further improvements might present an opportunity.</t>
  </si>
  <si>
    <t>Pursuing this project is questionable, as it has a low overall impact and no improvement in the cash flow. Avoid this project or rediefine it.</t>
  </si>
  <si>
    <t>Pursuing this project is questionable, as it has a low overall impact and a negative cash impact. Avoid this project or redefine it.</t>
  </si>
  <si>
    <t>This project has very little impact in terms of digital transformation. Explore how changes in the information and product flow might enable better cash flow.</t>
  </si>
  <si>
    <t>This project seems profitable, but has very little impact in terms of digital transformation. Wheter this project should be pursued anyways depends on the strategic goals of your organisation.</t>
  </si>
  <si>
    <t>This project is profitable, but has very little impact in therms of digital transformation. Whether this project should be pursued anyways depends on the strategic goals of your organisation.</t>
  </si>
  <si>
    <t>This project is transformative but not really digital, as the information flow is unchanged and it has a negative effect on cash flow. Explore how you might increase efficiencies to improve cash flow.</t>
  </si>
  <si>
    <t>This project is transformative but not really digital, as the information flow is unchanged and it has no effect on cash flow. Explore how you might increase efficiencies to improve cash flow.</t>
  </si>
  <si>
    <t>This project is transformative but not really digital, as the information flow is unchanged. Explore how improving the information flow might enable opportunities to increase efficiencies to improve cash flow.</t>
  </si>
  <si>
    <t>This project is transformative but not really digital, as the informatino flow is unchanged. Whether this project should be pursued as it is defined depends on the strategic goals of your organisation.</t>
  </si>
  <si>
    <t>This project is transformative but not really digital, as the informatino flow is unchanged. Whether this profitable project should be pursued as it is defined depends on the strategic goals of your organisation.</t>
  </si>
  <si>
    <t>This project is really transformative but not digital, as the information flow is unchanged and it has a negative effect on cash flow. Explore how you might increase efficiencies to improve cash flow.</t>
  </si>
  <si>
    <t>This project is really transformative but not digital, as the information flow is unchanged and it has no effect on cash flow. Explore how you might increase efficiencies to improve cash flow.</t>
  </si>
  <si>
    <t>This project is really transformative but not digital, as the information flow is unchanged. Explore how improving the information flow might enable opportunities to increase efficiencies to improve cash flow.</t>
  </si>
  <si>
    <t>This project is really transformative but not digital, as the informatino flow is unchanged. Whether this project should be pursued as it is defined depends on the strategic goals of your organisation.</t>
  </si>
  <si>
    <t>This project is really transformative but not digital, as the informatino flow is unchanged. Whether this profitable project should be pursued as it is defined depends on the strategic goals of your organisation.</t>
  </si>
  <si>
    <t>This project seems to have no effect on the cash flow. Try to redefine this project with a focus on improving the product and cash flow.</t>
  </si>
  <si>
    <t>This project is questionable and does not really aid the pursuit of digital transformation. Avoid this project or redefine it from the ground up.</t>
  </si>
  <si>
    <t>This project might be profitable, but it is not really in the domain of digital transformation. Whether this project should be pursued anyways depends on the strategic goals of your organisation.</t>
  </si>
  <si>
    <t>This project is profitable, but it is not really in the domain of digital transformation. Whether this project should be pursued anyways depends on the strategic goals of your organisation.</t>
  </si>
  <si>
    <t>This project seems to have very limited impact. Explore how improvements in the information and product might result in better cash flow.</t>
  </si>
  <si>
    <t>This project seems profitable, yet its contribution to the pursuit of digital transformation needs to be confirmed, as there seems to be only a minor change in the information and product flows.</t>
  </si>
  <si>
    <t>This project seems to have limited impact. Explore how improvements in the information and product might result in better cash flow.</t>
  </si>
  <si>
    <t>This project might be profitable, but because the product flow is impaired, it is not really in the domain of digital transformation. Whether this project should be pursued anyways depends on the strategic goals of your organisation.</t>
  </si>
  <si>
    <t>This project is profitable, but because the product flow is impaired, it is not really in the domain of digital transformation. Whether this project should be pursued anyways depends on the strategic goals of your organisation.</t>
  </si>
  <si>
    <t>This project achieves improved cash flow with only minor changes to information and product flow. It might be pursued as a quick win.</t>
  </si>
  <si>
    <t>This project might be profitable, but it is unclear whether it is in the domain of digital transformation. Whether this project should be pursued anyways depends on the strategic goals of your organisation.</t>
  </si>
  <si>
    <t>This project is profitable, but it is unclear whether it is in the domain of digital transformation. Whether this project should be pursued anyways depends on the strategic goals of your organisation.</t>
  </si>
  <si>
    <t>This digital transformation project seems to be profitable. Explore how further improvements in the information and product flows might result in even better cash flow.</t>
  </si>
  <si>
    <t>This digital transformation project seems to have limited impact. Explore how further improvements in the information and product flows might result in better cash flow.</t>
  </si>
  <si>
    <t>This is a profitable digital transformation project. As there is only a slight improvement in the product flow, a future project might explore if there is potential for even more improvement.</t>
  </si>
  <si>
    <t>This digital transformation project seems to be little worthwhile for a digital transformation. Evaluate whether a further improvement in the expected cash flow is possible.</t>
  </si>
  <si>
    <t>This project is in the domain of digital transformation but does not impact cash flow. Evaluate whether a further improvement in the expected cash flow is possible.</t>
  </si>
  <si>
    <t>This project is in the domain of digital transformation but results in a negative cash flow. Evaluate whether a further improvement in the expected cash flow is possible.</t>
  </si>
  <si>
    <t>This digital transformation project is a worthwhile effort in the pursuit of digital transformation. It should be pushed towards realization.</t>
  </si>
  <si>
    <t>This digital transformation project is a clearly worthwhile effort in the pursuit of digital transformation. It should be pushed towards realization</t>
  </si>
  <si>
    <t>This digital transformation project seems not worthwhile, as there is no change in the cash flow. Evaluate whether improvements in the expected cash flow are possible.</t>
  </si>
  <si>
    <t>This digtial transformation project results in impaired cash flow. Evaluate whether improvements in the expected cash flow are possible.</t>
  </si>
  <si>
    <t>This projects destination is the danger zone. The improved information flow is not realized into improved product and cash flow. Evaluate how the improved information flow might be leveraged to achieve improved cash flow.</t>
  </si>
  <si>
    <t>This project seems to be worthwhile, yet it's impact on digital transformation is lacking, as the product flow is impaired. Evaluate how the improved informatino flow could enable improvements in the product flow.</t>
  </si>
  <si>
    <t>This project is worthwhile, yet it's impact on digital transformation is lacking, as the product flow is impaired. Evaluate how the improved informatino flow could enable improvements in the product flow.</t>
  </si>
  <si>
    <t>This project seems to be little worthwhile. Evaluate how the improved information flow might be leveraged to improve product and cash flow.</t>
  </si>
  <si>
    <t>This projects destination is the danger zone. The improved information flow is not realized into improved product and cash flow. Evaluate how the improved information flow might be leveraged to improve product and cash flow.</t>
  </si>
  <si>
    <t>This project seems to be worthwhile, yet it's impact on digital transformation is lacking, as the product flow is not improved. Evaluate how the improved informatino flow could enable improvements in the product flow.</t>
  </si>
  <si>
    <t>This project is worthwhile, yet it's impact on digital transformation is lacking, as the product flow is not improved. Evaluate how the improved informatino flow could enable improvements in the product flow.</t>
  </si>
  <si>
    <t>This project seems to be an effort in the direction of digital transformation but not worthwhile, as it has a negative cash impact. Evaluate which changes might further improve product flow and positively impact cash flow.</t>
  </si>
  <si>
    <r>
      <t xml:space="preserve">This project seems </t>
    </r>
    <r>
      <rPr>
        <sz val="12"/>
        <color rgb="FFFF0000"/>
        <rFont val="Arial"/>
        <family val="2"/>
      </rPr>
      <t xml:space="preserve">to be little worthwhile for a </t>
    </r>
    <r>
      <rPr>
        <sz val="12"/>
        <color theme="1"/>
        <rFont val="Arial"/>
        <family val="2"/>
      </rPr>
      <t>digital transformation. Evaluate whether a further improvement in the expected product and cash flow is possible.</t>
    </r>
  </si>
  <si>
    <t>This project is a clearly worthwhile effort in the pursuit of digital transformation. Evaluate, whether there is potential to further improve the product flow and then push it towards realization.</t>
  </si>
  <si>
    <t>This project is a worthwhile effort in the pursuit of digital transformation. Evalutate, whether there is potential to further improve the product flow and then push it towards realization.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</si>
</sst>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b/>
      <sz val="12"/>
      <color theme="1"/>
      <name val="Arial"/>
      <family val="2"/>
    </font>
    <font>
      <sz val="12"/>
      <color theme="1"/>
      <name val="Arial"/>
      <family val="2"/>
    </font>
    <font>
      <sz val="12"/>
      <color theme="1"/>
      <name val="Calibri"/>
      <family val="2"/>
      <scheme val="minor"/>
    </font>
    <font>
      <sz val="12"/>
      <color rgb="FFFF0000"/>
      <name val="Arial"/>
      <family val="2"/>
    </font>
    <font>
      <sz val="18"/>
      <color theme="0" tint="-0.14999847407452621"/>
      <name val="Arial"/>
      <family val="2"/>
    </font>
    <font>
      <sz val="18"/>
      <color theme="1"/>
      <name val="Arial"/>
      <family val="2"/>
    </font>
    <font>
      <b/>
      <sz val="18"/>
      <color theme="1"/>
      <name val="Arial"/>
      <family val="2"/>
    </font>
    <font>
      <b/>
      <sz val="12"/>
      <color theme="0"/>
      <name val="Arial"/>
      <family val="2"/>
    </font>
    <font>
      <sz val="12"/>
      <color theme="0"/>
      <name val="Arial"/>
      <family val="2"/>
    </font>
    <font>
      <sz val="12"/>
      <color theme="1" tint="0.34998626667073579"/>
      <name val="Arial"/>
      <family val="2"/>
    </font>
    <font>
      <b/>
      <sz val="12"/>
      <color theme="1" tint="0.34998626667073579"/>
      <name val="Arial"/>
      <family val="2"/>
    </font>
    <font>
      <sz val="8"/>
      <name val="Calibri"/>
      <family val="2"/>
      <scheme val="minor"/>
    </font>
    <font>
      <b/>
      <sz val="18"/>
      <color theme="0"/>
      <name val="Arial"/>
      <family val="2"/>
    </font>
    <font>
      <sz val="8"/>
      <color theme="1"/>
      <name val="Arial"/>
      <family val="2"/>
    </font>
    <font>
      <i/>
      <sz val="12"/>
      <color theme="0"/>
      <name val="Arial"/>
      <family val="2"/>
    </font>
    <font>
      <u/>
      <sz val="12"/>
      <color theme="7" tint="0.79998168889431442"/>
      <name val="Arial"/>
      <family val="2"/>
    </font>
    <font>
      <u/>
      <sz val="12"/>
      <color theme="10"/>
      <name val="Calibri"/>
      <family val="2"/>
      <scheme val="minor"/>
    </font>
    <font>
      <sz val="12"/>
      <name val="Arial"/>
      <family val="2"/>
    </font>
    <font>
      <i/>
      <u/>
      <sz val="12"/>
      <color theme="0"/>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7" tint="0.79998168889431442"/>
        <bgColor indexed="64"/>
      </patternFill>
    </fill>
  </fills>
  <borders count="18">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auto="1"/>
      </left>
      <right style="thin">
        <color indexed="64"/>
      </right>
      <top style="thin">
        <color indexed="64"/>
      </top>
      <bottom style="thin">
        <color indexed="64"/>
      </bottom>
      <diagonal/>
    </border>
    <border>
      <left style="thick">
        <color auto="1"/>
      </left>
      <right style="thin">
        <color indexed="64"/>
      </right>
      <top/>
      <bottom style="thin">
        <color indexed="64"/>
      </bottom>
      <diagonal/>
    </border>
    <border>
      <left style="thin">
        <color indexed="64"/>
      </left>
      <right style="thick">
        <color auto="1"/>
      </right>
      <top/>
      <bottom style="thin">
        <color indexed="64"/>
      </bottom>
      <diagonal/>
    </border>
    <border>
      <left/>
      <right/>
      <top style="thin">
        <color theme="0" tint="-0.499984740745262"/>
      </top>
      <bottom/>
      <diagonal/>
    </border>
    <border>
      <left/>
      <right/>
      <top/>
      <bottom style="thin">
        <color theme="0" tint="-0.499984740745262"/>
      </bottom>
      <diagonal/>
    </border>
    <border>
      <left/>
      <right style="thick">
        <color auto="1"/>
      </right>
      <top/>
      <bottom style="thin">
        <color indexed="64"/>
      </bottom>
      <diagonal/>
    </border>
    <border>
      <left style="thick">
        <color auto="1"/>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ck">
        <color auto="1"/>
      </right>
      <top style="thin">
        <color indexed="64"/>
      </top>
      <bottom style="thin">
        <color indexed="64"/>
      </bottom>
      <diagonal/>
    </border>
    <border>
      <left style="thick">
        <color auto="1"/>
      </left>
      <right/>
      <top style="thin">
        <color indexed="64"/>
      </top>
      <bottom style="thin">
        <color indexed="64"/>
      </bottom>
      <diagonal/>
    </border>
  </borders>
  <cellStyleXfs count="3">
    <xf numFmtId="0" fontId="0" fillId="0" borderId="0"/>
    <xf numFmtId="9" fontId="3" fillId="0" borderId="0" applyFont="0" applyFill="0" applyBorder="0" applyAlignment="0" applyProtection="0"/>
    <xf numFmtId="0" fontId="17" fillId="0" borderId="0" applyNumberFormat="0" applyFill="0" applyBorder="0" applyAlignment="0" applyProtection="0"/>
  </cellStyleXfs>
  <cellXfs count="80">
    <xf numFmtId="0" fontId="0" fillId="0" borderId="0" xfId="0"/>
    <xf numFmtId="0" fontId="1" fillId="0" borderId="0" xfId="0" applyFont="1"/>
    <xf numFmtId="0" fontId="2" fillId="0" borderId="0" xfId="0" applyFont="1"/>
    <xf numFmtId="0" fontId="2" fillId="0" borderId="0" xfId="0" applyFont="1" applyAlignment="1">
      <alignment wrapText="1"/>
    </xf>
    <xf numFmtId="0" fontId="2" fillId="0" borderId="0" xfId="0" applyFont="1" applyAlignment="1">
      <alignment vertical="top"/>
    </xf>
    <xf numFmtId="0" fontId="1" fillId="0" borderId="0" xfId="0" applyFont="1" applyAlignment="1">
      <alignment vertical="center"/>
    </xf>
    <xf numFmtId="0" fontId="2" fillId="0" borderId="0" xfId="0" quotePrefix="1" applyFont="1"/>
    <xf numFmtId="0" fontId="2" fillId="0" borderId="3" xfId="0" applyFont="1" applyBorder="1" applyAlignment="1">
      <alignment vertical="top"/>
    </xf>
    <xf numFmtId="0" fontId="2" fillId="0" borderId="0" xfId="0" applyFont="1" applyAlignment="1">
      <alignment horizontal="left"/>
    </xf>
    <xf numFmtId="0" fontId="2" fillId="0" borderId="4" xfId="0" applyFont="1" applyBorder="1" applyAlignment="1">
      <alignment vertical="top"/>
    </xf>
    <xf numFmtId="0" fontId="1" fillId="2" borderId="0" xfId="0" applyFont="1" applyFill="1" applyAlignment="1">
      <alignment horizontal="left"/>
    </xf>
    <xf numFmtId="0" fontId="1" fillId="2" borderId="0" xfId="0" applyFont="1" applyFill="1"/>
    <xf numFmtId="0" fontId="2" fillId="0" borderId="0" xfId="0" applyFont="1" applyAlignment="1">
      <alignment horizontal="center" vertical="center"/>
    </xf>
    <xf numFmtId="0" fontId="2" fillId="0" borderId="0" xfId="0" applyFont="1" applyAlignment="1">
      <alignment horizontal="right"/>
    </xf>
    <xf numFmtId="0" fontId="2" fillId="0" borderId="0" xfId="0" applyFont="1" applyAlignment="1">
      <alignment horizontal="left" vertical="center"/>
    </xf>
    <xf numFmtId="0" fontId="8" fillId="0" borderId="0" xfId="0" applyFont="1" applyAlignment="1">
      <alignment horizontal="center" vertical="center" textRotation="90"/>
    </xf>
    <xf numFmtId="0" fontId="10" fillId="0" borderId="0" xfId="0" quotePrefix="1" applyFont="1"/>
    <xf numFmtId="0" fontId="2" fillId="0" borderId="0" xfId="0" applyFont="1" applyAlignment="1">
      <alignment horizontal="right" vertical="center"/>
    </xf>
    <xf numFmtId="0" fontId="10" fillId="0" borderId="0" xfId="0" quotePrefix="1" applyFont="1" applyAlignment="1">
      <alignment wrapText="1"/>
    </xf>
    <xf numFmtId="0" fontId="11" fillId="0" borderId="0" xfId="0" applyFont="1" applyAlignment="1">
      <alignment wrapText="1"/>
    </xf>
    <xf numFmtId="0" fontId="11" fillId="0" borderId="0" xfId="0" quotePrefix="1" applyFont="1" applyAlignment="1">
      <alignment wrapText="1"/>
    </xf>
    <xf numFmtId="0" fontId="1" fillId="0" borderId="0" xfId="0" applyFont="1" applyAlignment="1">
      <alignment horizontal="center" vertical="center" textRotation="90"/>
    </xf>
    <xf numFmtId="0" fontId="9" fillId="0" borderId="0" xfId="0" quotePrefix="1" applyFont="1" applyAlignment="1">
      <alignment horizontal="left"/>
    </xf>
    <xf numFmtId="0" fontId="9" fillId="0" borderId="0" xfId="0" quotePrefix="1" applyFont="1"/>
    <xf numFmtId="0" fontId="2" fillId="0" borderId="0" xfId="0" applyFont="1" applyAlignment="1">
      <alignment vertical="center"/>
    </xf>
    <xf numFmtId="0" fontId="11" fillId="0" borderId="10" xfId="0" applyFont="1" applyBorder="1"/>
    <xf numFmtId="0" fontId="6" fillId="0" borderId="0" xfId="0" applyFont="1" applyAlignment="1">
      <alignment horizontal="center"/>
    </xf>
    <xf numFmtId="0" fontId="10" fillId="0" borderId="0" xfId="0" quotePrefix="1" applyFont="1" applyAlignment="1">
      <alignment horizontal="left"/>
    </xf>
    <xf numFmtId="0" fontId="13" fillId="3" borderId="0" xfId="0" applyFont="1" applyFill="1" applyAlignment="1">
      <alignment horizontal="left" vertical="center" wrapText="1"/>
    </xf>
    <xf numFmtId="0" fontId="9" fillId="3" borderId="0" xfId="0" applyFont="1" applyFill="1" applyAlignment="1">
      <alignment vertical="center" wrapText="1"/>
    </xf>
    <xf numFmtId="0" fontId="9" fillId="3" borderId="0" xfId="0" applyFont="1" applyFill="1" applyAlignment="1">
      <alignment vertical="top" wrapText="1"/>
    </xf>
    <xf numFmtId="0" fontId="2" fillId="4" borderId="3" xfId="0" applyFont="1" applyFill="1" applyBorder="1" applyAlignment="1" applyProtection="1">
      <alignment horizontal="left" vertical="center"/>
      <protection locked="0"/>
    </xf>
    <xf numFmtId="0" fontId="2" fillId="0" borderId="0" xfId="0" quotePrefix="1" applyFont="1" applyAlignment="1">
      <alignment horizontal="left" vertical="center"/>
    </xf>
    <xf numFmtId="0" fontId="11" fillId="4" borderId="11" xfId="0" quotePrefix="1" applyFont="1" applyFill="1" applyBorder="1" applyAlignment="1" applyProtection="1">
      <alignment horizontal="left"/>
      <protection locked="0"/>
    </xf>
    <xf numFmtId="9" fontId="5" fillId="0" borderId="9" xfId="1" applyFont="1" applyFill="1" applyBorder="1" applyAlignment="1">
      <alignment vertical="top"/>
    </xf>
    <xf numFmtId="0" fontId="2" fillId="0" borderId="4" xfId="0" applyFont="1" applyBorder="1" applyAlignment="1">
      <alignment vertical="top" wrapText="1"/>
    </xf>
    <xf numFmtId="0" fontId="2" fillId="0" borderId="2" xfId="0" applyFont="1" applyBorder="1" applyAlignment="1">
      <alignment vertical="top" wrapText="1"/>
    </xf>
    <xf numFmtId="0" fontId="9" fillId="0" borderId="0" xfId="0" applyFont="1" applyAlignment="1">
      <alignment horizontal="left" vertical="top" wrapText="1"/>
    </xf>
    <xf numFmtId="0" fontId="2" fillId="4" borderId="4" xfId="0" applyFont="1" applyFill="1" applyBorder="1" applyAlignment="1" applyProtection="1">
      <alignment vertical="top" wrapText="1"/>
      <protection locked="0"/>
    </xf>
    <xf numFmtId="0" fontId="14" fillId="4" borderId="4" xfId="0" applyFont="1" applyFill="1" applyBorder="1" applyAlignment="1" applyProtection="1">
      <alignment vertical="top" wrapText="1"/>
      <protection locked="0"/>
    </xf>
    <xf numFmtId="0" fontId="6" fillId="4" borderId="4" xfId="0" applyFont="1" applyFill="1" applyBorder="1" applyAlignment="1" applyProtection="1">
      <alignment vertical="top"/>
      <protection locked="0"/>
    </xf>
    <xf numFmtId="0" fontId="2" fillId="4" borderId="3" xfId="0" applyFont="1" applyFill="1" applyBorder="1" applyAlignment="1" applyProtection="1">
      <alignment vertical="top" wrapText="1"/>
      <protection locked="0"/>
    </xf>
    <xf numFmtId="0" fontId="14" fillId="4" borderId="3" xfId="0" applyFont="1" applyFill="1" applyBorder="1" applyAlignment="1" applyProtection="1">
      <alignment vertical="top" wrapText="1"/>
      <protection locked="0"/>
    </xf>
    <xf numFmtId="0" fontId="6" fillId="4" borderId="3" xfId="0" applyFont="1" applyFill="1" applyBorder="1" applyAlignment="1" applyProtection="1">
      <alignment vertical="top"/>
      <protection locked="0"/>
    </xf>
    <xf numFmtId="0" fontId="6" fillId="4" borderId="8" xfId="0" applyFont="1" applyFill="1" applyBorder="1" applyAlignment="1" applyProtection="1">
      <alignment vertical="top"/>
      <protection locked="0"/>
    </xf>
    <xf numFmtId="0" fontId="6" fillId="4" borderId="7" xfId="0" applyFont="1" applyFill="1" applyBorder="1" applyAlignment="1" applyProtection="1">
      <alignment vertical="top"/>
      <protection locked="0"/>
    </xf>
    <xf numFmtId="0" fontId="2" fillId="4" borderId="4" xfId="0" applyFont="1" applyFill="1" applyBorder="1" applyAlignment="1" applyProtection="1">
      <alignment vertical="top"/>
      <protection locked="0"/>
    </xf>
    <xf numFmtId="0" fontId="14" fillId="4" borderId="2" xfId="0" quotePrefix="1" applyFont="1" applyFill="1" applyBorder="1" applyAlignment="1" applyProtection="1">
      <alignment horizontal="left" vertical="top" wrapText="1"/>
      <protection locked="0"/>
    </xf>
    <xf numFmtId="0" fontId="2" fillId="4" borderId="3" xfId="0" applyFont="1" applyFill="1" applyBorder="1" applyAlignment="1" applyProtection="1">
      <alignment vertical="top"/>
      <protection locked="0"/>
    </xf>
    <xf numFmtId="0" fontId="14" fillId="4" borderId="5" xfId="0" quotePrefix="1" applyFont="1" applyFill="1" applyBorder="1" applyAlignment="1" applyProtection="1">
      <alignment horizontal="left" vertical="top" wrapText="1"/>
      <protection locked="0"/>
    </xf>
    <xf numFmtId="0" fontId="14" fillId="4" borderId="5" xfId="0" quotePrefix="1" applyFont="1" applyFill="1" applyBorder="1" applyAlignment="1" applyProtection="1">
      <alignment vertical="top" wrapText="1"/>
      <protection locked="0"/>
    </xf>
    <xf numFmtId="0" fontId="16" fillId="3" borderId="0" xfId="2" applyFont="1" applyFill="1" applyAlignment="1" applyProtection="1">
      <alignment vertical="top" wrapText="1"/>
    </xf>
    <xf numFmtId="0" fontId="2" fillId="0" borderId="14" xfId="0" applyFont="1" applyBorder="1" applyAlignment="1">
      <alignment vertical="top"/>
    </xf>
    <xf numFmtId="0" fontId="2" fillId="0" borderId="6" xfId="0" applyFont="1" applyBorder="1" applyAlignment="1">
      <alignment vertical="top"/>
    </xf>
    <xf numFmtId="0" fontId="1" fillId="0" borderId="15" xfId="0" applyFont="1" applyBorder="1" applyAlignment="1">
      <alignment vertical="center"/>
    </xf>
    <xf numFmtId="0" fontId="1" fillId="0" borderId="16" xfId="0" applyFont="1" applyBorder="1" applyAlignment="1">
      <alignment vertical="center"/>
    </xf>
    <xf numFmtId="0" fontId="1" fillId="0" borderId="17" xfId="0" applyFont="1" applyBorder="1" applyAlignment="1">
      <alignment vertical="center"/>
    </xf>
    <xf numFmtId="0" fontId="1" fillId="2" borderId="15" xfId="0" applyFont="1" applyFill="1" applyBorder="1" applyAlignment="1">
      <alignment vertical="center"/>
    </xf>
    <xf numFmtId="0" fontId="2" fillId="4" borderId="5" xfId="0" applyFont="1" applyFill="1" applyBorder="1" applyAlignment="1" applyProtection="1">
      <alignment vertical="top"/>
      <protection locked="0"/>
    </xf>
    <xf numFmtId="0" fontId="2" fillId="4" borderId="2" xfId="0" applyFont="1" applyFill="1" applyBorder="1" applyAlignment="1" applyProtection="1">
      <alignment vertical="top"/>
      <protection locked="0"/>
    </xf>
    <xf numFmtId="2" fontId="2" fillId="2" borderId="4" xfId="0" applyNumberFormat="1" applyFont="1" applyFill="1" applyBorder="1" applyAlignment="1">
      <alignment vertical="top" wrapText="1"/>
    </xf>
    <xf numFmtId="2" fontId="2" fillId="2" borderId="6" xfId="0" applyNumberFormat="1" applyFont="1" applyFill="1" applyBorder="1" applyAlignment="1">
      <alignment vertical="top" wrapText="1"/>
    </xf>
    <xf numFmtId="0" fontId="18" fillId="0" borderId="0" xfId="0" applyFont="1"/>
    <xf numFmtId="0" fontId="4" fillId="0" borderId="0" xfId="0" applyFont="1"/>
    <xf numFmtId="0" fontId="18" fillId="0" borderId="0" xfId="0" applyFont="1" applyAlignment="1">
      <alignment horizontal="left"/>
    </xf>
    <xf numFmtId="0" fontId="2" fillId="0" borderId="0" xfId="0" applyFont="1" applyAlignment="1">
      <alignment horizontal="left" vertical="center"/>
    </xf>
    <xf numFmtId="0" fontId="9" fillId="3" borderId="0" xfId="0" applyFont="1" applyFill="1" applyAlignment="1">
      <alignment horizontal="left" vertical="top" wrapText="1"/>
    </xf>
    <xf numFmtId="0" fontId="11" fillId="4" borderId="11" xfId="0" quotePrefix="1" applyFont="1" applyFill="1" applyBorder="1" applyAlignment="1" applyProtection="1">
      <alignment horizontal="left"/>
      <protection locked="0"/>
    </xf>
    <xf numFmtId="0" fontId="7" fillId="0" borderId="0" xfId="0" applyFont="1" applyAlignment="1">
      <alignment horizontal="center"/>
    </xf>
    <xf numFmtId="0" fontId="2" fillId="4" borderId="3" xfId="0" applyFont="1" applyFill="1" applyBorder="1" applyAlignment="1" applyProtection="1">
      <alignment horizontal="left" vertical="center"/>
      <protection locked="0"/>
    </xf>
    <xf numFmtId="0" fontId="1" fillId="0" borderId="0" xfId="0" applyFont="1" applyAlignment="1">
      <alignment horizontal="center" vertical="center" textRotation="90" wrapText="1"/>
    </xf>
    <xf numFmtId="0" fontId="1" fillId="0" borderId="0" xfId="0" applyFont="1" applyAlignment="1">
      <alignment horizontal="center" vertical="center" textRotation="90"/>
    </xf>
    <xf numFmtId="0" fontId="8" fillId="0" borderId="0" xfId="0" applyFont="1" applyAlignment="1">
      <alignment horizontal="center" vertical="center" textRotation="90" wrapText="1"/>
    </xf>
    <xf numFmtId="0" fontId="8" fillId="0" borderId="0" xfId="0" applyFont="1" applyAlignment="1">
      <alignment horizontal="center" vertical="center" textRotation="90"/>
    </xf>
    <xf numFmtId="0" fontId="10" fillId="0" borderId="0" xfId="0" quotePrefix="1" applyFont="1" applyAlignment="1">
      <alignment horizontal="left" wrapText="1"/>
    </xf>
    <xf numFmtId="0" fontId="10" fillId="0" borderId="0" xfId="0" quotePrefix="1" applyFont="1" applyAlignment="1">
      <alignment horizontal="left"/>
    </xf>
    <xf numFmtId="0" fontId="1" fillId="0" borderId="15" xfId="0" applyFont="1" applyBorder="1" applyAlignment="1">
      <alignment horizontal="left" vertical="center"/>
    </xf>
    <xf numFmtId="0" fontId="1" fillId="0" borderId="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cellXfs>
  <cellStyles count="3">
    <cellStyle name="Link" xfId="2" builtinId="8"/>
    <cellStyle name="Prozent" xfId="1" builtinId="5"/>
    <cellStyle name="Standard" xfId="0" builtinId="0"/>
  </cellStyles>
  <dxfs count="0"/>
  <tableStyles count="0" defaultTableStyle="TableStyleMedium2" defaultPivotStyle="PivotStyleLight16"/>
  <colors>
    <mruColors>
      <color rgb="FFF2FFE5"/>
      <color rgb="FFA39C8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drawing1.xml><?xml version="1.0" encoding="utf-8"?>
<xdr:wsDr xmlns:xdr="http://schemas.openxmlformats.org/drawingml/2006/spreadsheetDrawing" xmlns:a="http://schemas.openxmlformats.org/drawingml/2006/main">
  <xdr:twoCellAnchor>
    <xdr:from>
      <xdr:col>0</xdr:col>
      <xdr:colOff>0</xdr:colOff>
      <xdr:row>4</xdr:row>
      <xdr:rowOff>201007</xdr:rowOff>
    </xdr:from>
    <xdr:to>
      <xdr:col>0</xdr:col>
      <xdr:colOff>392874</xdr:colOff>
      <xdr:row>18</xdr:row>
      <xdr:rowOff>9136</xdr:rowOff>
    </xdr:to>
    <xdr:sp macro="" textlink="">
      <xdr:nvSpPr>
        <xdr:cNvPr id="8" name="Eingebuchteter Richtungspfeil 7">
          <a:extLst>
            <a:ext uri="{FF2B5EF4-FFF2-40B4-BE49-F238E27FC236}">
              <a16:creationId xmlns:a16="http://schemas.microsoft.com/office/drawing/2014/main" id="{51B5FBCD-2418-5542-B571-1B26487EA462}"/>
            </a:ext>
          </a:extLst>
        </xdr:cNvPr>
        <xdr:cNvSpPr/>
      </xdr:nvSpPr>
      <xdr:spPr>
        <a:xfrm rot="16200000" flipH="1">
          <a:off x="-1059858" y="1461872"/>
          <a:ext cx="2512590" cy="392874"/>
        </a:xfrm>
        <a:prstGeom prst="chevron">
          <a:avLst>
            <a:gd name="adj" fmla="val 52325"/>
          </a:avLst>
        </a:prstGeom>
        <a:solidFill>
          <a:schemeClr val="bg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e-DE" sz="1200" b="1">
              <a:solidFill>
                <a:schemeClr val="bg1"/>
              </a:solidFill>
              <a:latin typeface="Arial" panose="020B0604020202020204" pitchFamily="34" charset="0"/>
              <a:cs typeface="Arial" panose="020B0604020202020204" pitchFamily="34" charset="0"/>
            </a:rPr>
            <a:t>Information</a:t>
          </a:r>
          <a:r>
            <a:rPr lang="de-DE" sz="1200" b="1" baseline="0">
              <a:solidFill>
                <a:schemeClr val="bg1"/>
              </a:solidFill>
              <a:latin typeface="Arial" panose="020B0604020202020204" pitchFamily="34" charset="0"/>
              <a:cs typeface="Arial" panose="020B0604020202020204" pitchFamily="34" charset="0"/>
            </a:rPr>
            <a:t> Flow</a:t>
          </a:r>
          <a:endParaRPr lang="de-DE" sz="1200" b="1">
            <a:solidFill>
              <a:schemeClr val="bg1"/>
            </a:solidFill>
            <a:latin typeface="Arial" panose="020B0604020202020204" pitchFamily="34" charset="0"/>
            <a:cs typeface="Arial" panose="020B0604020202020204" pitchFamily="34" charset="0"/>
          </a:endParaRPr>
        </a:p>
      </xdr:txBody>
    </xdr:sp>
    <xdr:clientData/>
  </xdr:twoCellAnchor>
  <xdr:twoCellAnchor>
    <xdr:from>
      <xdr:col>6</xdr:col>
      <xdr:colOff>94659</xdr:colOff>
      <xdr:row>5</xdr:row>
      <xdr:rowOff>205093</xdr:rowOff>
    </xdr:from>
    <xdr:to>
      <xdr:col>6</xdr:col>
      <xdr:colOff>260311</xdr:colOff>
      <xdr:row>17</xdr:row>
      <xdr:rowOff>0</xdr:rowOff>
    </xdr:to>
    <xdr:sp macro="" textlink="">
      <xdr:nvSpPr>
        <xdr:cNvPr id="4" name="Geschweifte Klammer rechts 3">
          <a:extLst>
            <a:ext uri="{FF2B5EF4-FFF2-40B4-BE49-F238E27FC236}">
              <a16:creationId xmlns:a16="http://schemas.microsoft.com/office/drawing/2014/main" id="{FB2FC8E3-0657-2E41-907B-227E4D7CC3BD}"/>
            </a:ext>
          </a:extLst>
        </xdr:cNvPr>
        <xdr:cNvSpPr/>
      </xdr:nvSpPr>
      <xdr:spPr>
        <a:xfrm>
          <a:off x="5462594" y="1115174"/>
          <a:ext cx="165652" cy="2314340"/>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de-DE" sz="1100"/>
        </a:p>
      </xdr:txBody>
    </xdr:sp>
    <xdr:clientData/>
  </xdr:twoCellAnchor>
  <xdr:twoCellAnchor>
    <xdr:from>
      <xdr:col>6</xdr:col>
      <xdr:colOff>94659</xdr:colOff>
      <xdr:row>19</xdr:row>
      <xdr:rowOff>7889</xdr:rowOff>
    </xdr:from>
    <xdr:to>
      <xdr:col>6</xdr:col>
      <xdr:colOff>260311</xdr:colOff>
      <xdr:row>34</xdr:row>
      <xdr:rowOff>1</xdr:rowOff>
    </xdr:to>
    <xdr:sp macro="" textlink="">
      <xdr:nvSpPr>
        <xdr:cNvPr id="5" name="Geschweifte Klammer rechts 4">
          <a:extLst>
            <a:ext uri="{FF2B5EF4-FFF2-40B4-BE49-F238E27FC236}">
              <a16:creationId xmlns:a16="http://schemas.microsoft.com/office/drawing/2014/main" id="{E79EE44E-1F3C-D440-A434-924B06851C9C}"/>
            </a:ext>
          </a:extLst>
        </xdr:cNvPr>
        <xdr:cNvSpPr/>
      </xdr:nvSpPr>
      <xdr:spPr>
        <a:xfrm>
          <a:off x="5451913" y="3093452"/>
          <a:ext cx="165652" cy="2916690"/>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de-DE" sz="1100"/>
        </a:p>
      </xdr:txBody>
    </xdr:sp>
    <xdr:clientData/>
  </xdr:twoCellAnchor>
  <xdr:twoCellAnchor>
    <xdr:from>
      <xdr:col>6</xdr:col>
      <xdr:colOff>94659</xdr:colOff>
      <xdr:row>36</xdr:row>
      <xdr:rowOff>1</xdr:rowOff>
    </xdr:from>
    <xdr:to>
      <xdr:col>6</xdr:col>
      <xdr:colOff>260311</xdr:colOff>
      <xdr:row>39</xdr:row>
      <xdr:rowOff>1</xdr:rowOff>
    </xdr:to>
    <xdr:sp macro="" textlink="">
      <xdr:nvSpPr>
        <xdr:cNvPr id="7" name="Geschweifte Klammer rechts 6">
          <a:extLst>
            <a:ext uri="{FF2B5EF4-FFF2-40B4-BE49-F238E27FC236}">
              <a16:creationId xmlns:a16="http://schemas.microsoft.com/office/drawing/2014/main" id="{2E5B515C-607D-2343-AD6F-EBD165ACF56B}"/>
            </a:ext>
          </a:extLst>
        </xdr:cNvPr>
        <xdr:cNvSpPr/>
      </xdr:nvSpPr>
      <xdr:spPr>
        <a:xfrm>
          <a:off x="5581499" y="5838702"/>
          <a:ext cx="165652" cy="406840"/>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de-DE" sz="1100"/>
        </a:p>
      </xdr:txBody>
    </xdr:sp>
    <xdr:clientData/>
  </xdr:twoCellAnchor>
  <xdr:twoCellAnchor>
    <xdr:from>
      <xdr:col>0</xdr:col>
      <xdr:colOff>0</xdr:colOff>
      <xdr:row>18</xdr:row>
      <xdr:rowOff>0</xdr:rowOff>
    </xdr:from>
    <xdr:to>
      <xdr:col>0</xdr:col>
      <xdr:colOff>392874</xdr:colOff>
      <xdr:row>35</xdr:row>
      <xdr:rowOff>0</xdr:rowOff>
    </xdr:to>
    <xdr:sp macro="" textlink="">
      <xdr:nvSpPr>
        <xdr:cNvPr id="9" name="Eingebuchteter Richtungspfeil 8">
          <a:extLst>
            <a:ext uri="{FF2B5EF4-FFF2-40B4-BE49-F238E27FC236}">
              <a16:creationId xmlns:a16="http://schemas.microsoft.com/office/drawing/2014/main" id="{BB33AA3F-FA1B-BB49-915F-F75D6CA5EC86}"/>
            </a:ext>
          </a:extLst>
        </xdr:cNvPr>
        <xdr:cNvSpPr/>
      </xdr:nvSpPr>
      <xdr:spPr>
        <a:xfrm rot="16200000" flipH="1">
          <a:off x="-1484714" y="4390182"/>
          <a:ext cx="3362302" cy="392874"/>
        </a:xfrm>
        <a:prstGeom prst="chevron">
          <a:avLst>
            <a:gd name="adj" fmla="val 52325"/>
          </a:avLst>
        </a:prstGeom>
        <a:solidFill>
          <a:schemeClr val="bg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de-DE" sz="1200" b="1">
              <a:solidFill>
                <a:schemeClr val="bg1"/>
              </a:solidFill>
              <a:latin typeface="Arial" panose="020B0604020202020204" pitchFamily="34" charset="0"/>
              <a:cs typeface="Arial" panose="020B0604020202020204" pitchFamily="34" charset="0"/>
            </a:rPr>
            <a:t>Product</a:t>
          </a:r>
          <a:r>
            <a:rPr lang="de-DE" sz="1200" b="1" baseline="0">
              <a:solidFill>
                <a:schemeClr val="bg1"/>
              </a:solidFill>
              <a:latin typeface="Arial" panose="020B0604020202020204" pitchFamily="34" charset="0"/>
              <a:cs typeface="Arial" panose="020B0604020202020204" pitchFamily="34" charset="0"/>
            </a:rPr>
            <a:t> Flow</a:t>
          </a:r>
          <a:endParaRPr lang="de-DE" sz="1200" b="1">
            <a:solidFill>
              <a:schemeClr val="bg1"/>
            </a:solidFill>
            <a:latin typeface="Arial" panose="020B0604020202020204" pitchFamily="34" charset="0"/>
            <a:cs typeface="Arial" panose="020B0604020202020204" pitchFamily="34" charset="0"/>
          </a:endParaRPr>
        </a:p>
      </xdr:txBody>
    </xdr:sp>
    <xdr:clientData/>
  </xdr:twoCellAnchor>
  <xdr:twoCellAnchor>
    <xdr:from>
      <xdr:col>0</xdr:col>
      <xdr:colOff>0</xdr:colOff>
      <xdr:row>35</xdr:row>
      <xdr:rowOff>2</xdr:rowOff>
    </xdr:from>
    <xdr:to>
      <xdr:col>0</xdr:col>
      <xdr:colOff>392874</xdr:colOff>
      <xdr:row>40</xdr:row>
      <xdr:rowOff>9136</xdr:rowOff>
    </xdr:to>
    <xdr:sp macro="" textlink="">
      <xdr:nvSpPr>
        <xdr:cNvPr id="10" name="Eingebuchteter Richtungspfeil 9">
          <a:extLst>
            <a:ext uri="{FF2B5EF4-FFF2-40B4-BE49-F238E27FC236}">
              <a16:creationId xmlns:a16="http://schemas.microsoft.com/office/drawing/2014/main" id="{0292C009-3C52-EE42-A465-48EEF5DDDB4E}"/>
            </a:ext>
          </a:extLst>
        </xdr:cNvPr>
        <xdr:cNvSpPr/>
      </xdr:nvSpPr>
      <xdr:spPr>
        <a:xfrm rot="16200000" flipH="1">
          <a:off x="-210145" y="6477917"/>
          <a:ext cx="813163" cy="392874"/>
        </a:xfrm>
        <a:prstGeom prst="chevron">
          <a:avLst>
            <a:gd name="adj" fmla="val 52325"/>
          </a:avLst>
        </a:prstGeom>
        <a:solidFill>
          <a:schemeClr val="bg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none" rtlCol="0" anchor="ctr"/>
        <a:lstStyle/>
        <a:p>
          <a:pPr algn="ctr"/>
          <a:r>
            <a:rPr lang="de-DE" sz="1200" b="1">
              <a:solidFill>
                <a:schemeClr val="bg1"/>
              </a:solidFill>
              <a:latin typeface="Arial" panose="020B0604020202020204" pitchFamily="34" charset="0"/>
              <a:cs typeface="Arial" panose="020B0604020202020204" pitchFamily="34" charset="0"/>
            </a:rPr>
            <a:t>Cash</a:t>
          </a:r>
          <a:br>
            <a:rPr lang="de-DE" sz="1200" b="1">
              <a:solidFill>
                <a:schemeClr val="bg1"/>
              </a:solidFill>
              <a:latin typeface="Arial" panose="020B0604020202020204" pitchFamily="34" charset="0"/>
              <a:cs typeface="Arial" panose="020B0604020202020204" pitchFamily="34" charset="0"/>
            </a:rPr>
          </a:br>
          <a:r>
            <a:rPr lang="de-DE" sz="1200" b="1">
              <a:solidFill>
                <a:schemeClr val="bg1"/>
              </a:solidFill>
              <a:latin typeface="Arial" panose="020B0604020202020204" pitchFamily="34" charset="0"/>
              <a:cs typeface="Arial" panose="020B0604020202020204" pitchFamily="34" charset="0"/>
            </a:rPr>
            <a:t>Flow</a:t>
          </a:r>
        </a:p>
      </xdr:txBody>
    </xdr:sp>
    <xdr:clientData/>
  </xdr:twoCellAnchor>
</xdr:wsDr>
</file>

<file path=xl/persons/person.xml><?xml version="1.0" encoding="utf-8"?>
<personList xmlns="http://schemas.microsoft.com/office/spreadsheetml/2018/threadedcomments" xmlns:x="http://schemas.openxmlformats.org/spreadsheetml/2006/main">
  <person displayName="Hürter, Christian Prof. Dr." id="{6529C514-2648-8942-9D2C-C7CE9A30B070}" userId="Hürter, Christian Prof. Dr." providerId="None"/>
</personList>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4" dT="2020-06-19T08:14:49.92" personId="{6529C514-2648-8942-9D2C-C7CE9A30B070}" id="{7958BD44-9950-DF4C-BCB6-5D167C12D1F8}">
    <text>OVERALL PRIORITY:
if Status=„finished“ then Prio=0%   // low overall priority, because project is finished
	else Prio = 2/3*T_Prio + 1/3*C_Prio   // overall priority as a function of target priority (2x weighted) and current priority
TARGET PRIORITY:
if CF&lt;3 then T_Prio=100%   // high priority: no cash impact
	else if (PF&lt;4 or CF&lt;4) then T_Prio=33%   // medium priority: not enough product or cash impact
		else T_Prio=0%   // low priority
CURRENT PRIORITY:
if (PF&lt;4 AND IF&lt;&gt;2) then C_Prio=100%   // high priority: not enough product impact; IF=2 means project is not started yet
	else if (PF&gt;3 AND CF&lt;3) then C_Prio=33%   // medium priority: no cash impact yet
		else C_Prio=0%   // low priority</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christian.huerter@dhbw-stuttgart.de?subject=Feedback%20to%20Project%20Assessment%20Too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hyperlink" Target="mailto:christian.huerter@dhbw-stuttgart.de?subject=Feedback%20to%20Project%20Assessment%20Tool" TargetMode="External"/><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BAD18-DFB4-C440-B2AD-7510C041F9B1}">
  <sheetPr>
    <pageSetUpPr fitToPage="1"/>
  </sheetPr>
  <dimension ref="A1:K39"/>
  <sheetViews>
    <sheetView showGridLines="0" showRowColHeaders="0" topLeftCell="A2" zoomScale="157" zoomScaleNormal="194" workbookViewId="0">
      <selection activeCell="F7" sqref="F7"/>
    </sheetView>
  </sheetViews>
  <sheetFormatPr baseColWidth="10" defaultColWidth="10.83203125" defaultRowHeight="16" outlineLevelCol="1" x14ac:dyDescent="0.2"/>
  <cols>
    <col min="1" max="1" width="5.1640625" style="1" customWidth="1"/>
    <col min="2" max="2" width="24.83203125" style="2" customWidth="1"/>
    <col min="3" max="3" width="13.6640625" style="2" customWidth="1"/>
    <col min="4" max="4" width="20.83203125" style="2" customWidth="1"/>
    <col min="5" max="5" width="1.6640625" style="2" customWidth="1"/>
    <col min="6" max="6" width="4.1640625" style="2" customWidth="1"/>
    <col min="7" max="7" width="5" style="2" customWidth="1"/>
    <col min="8" max="8" width="4.1640625" style="2" customWidth="1"/>
    <col min="9" max="9" width="5.5" style="2" customWidth="1"/>
    <col min="10" max="10" width="3.33203125" style="2" customWidth="1"/>
    <col min="11" max="11" width="56" style="2" customWidth="1" outlineLevel="1"/>
    <col min="12" max="16384" width="10.83203125" style="2"/>
  </cols>
  <sheetData>
    <row r="1" spans="1:11" ht="16" hidden="1" customHeight="1" x14ac:dyDescent="0.25">
      <c r="A1" s="26" t="s">
        <v>36</v>
      </c>
      <c r="B1" s="26"/>
      <c r="C1" s="26"/>
      <c r="D1" s="26"/>
      <c r="E1" s="26"/>
      <c r="F1" s="26"/>
      <c r="G1" s="26"/>
      <c r="H1" s="26"/>
      <c r="I1" s="26"/>
    </row>
    <row r="2" spans="1:11" ht="23.25" customHeight="1" x14ac:dyDescent="0.25">
      <c r="A2" s="68" t="s">
        <v>97</v>
      </c>
      <c r="B2" s="68"/>
      <c r="C2" s="68"/>
      <c r="D2" s="68"/>
      <c r="E2" s="68"/>
      <c r="F2" s="68"/>
      <c r="G2" s="68"/>
      <c r="H2" s="68"/>
      <c r="I2" s="68"/>
      <c r="K2" s="28" t="s">
        <v>98</v>
      </c>
    </row>
    <row r="3" spans="1:11" ht="16" customHeight="1" x14ac:dyDescent="0.2">
      <c r="A3" s="13"/>
      <c r="B3" s="13"/>
      <c r="C3" s="13"/>
      <c r="D3" s="13"/>
      <c r="E3" s="13"/>
      <c r="K3" s="29" t="s">
        <v>106</v>
      </c>
    </row>
    <row r="4" spans="1:11" s="12" customFormat="1" ht="16" customHeight="1" x14ac:dyDescent="0.2">
      <c r="B4" s="24" t="s">
        <v>104</v>
      </c>
      <c r="C4" s="65" t="s">
        <v>105</v>
      </c>
      <c r="D4" s="65"/>
      <c r="E4" s="14"/>
      <c r="F4" s="14" t="s">
        <v>102</v>
      </c>
      <c r="G4" s="14"/>
      <c r="H4" s="14" t="s">
        <v>103</v>
      </c>
      <c r="K4" s="51" t="s">
        <v>107</v>
      </c>
    </row>
    <row r="5" spans="1:11" s="12" customFormat="1" x14ac:dyDescent="0.2">
      <c r="A5" s="17"/>
      <c r="B5" s="17"/>
      <c r="C5" s="14"/>
      <c r="D5" s="14"/>
      <c r="E5" s="14"/>
      <c r="F5" s="14"/>
      <c r="G5" s="14"/>
      <c r="H5" s="14"/>
      <c r="K5" s="30"/>
    </row>
    <row r="6" spans="1:11" ht="16" customHeight="1" x14ac:dyDescent="0.2">
      <c r="A6" s="72"/>
      <c r="B6" s="25" t="s">
        <v>95</v>
      </c>
      <c r="C6" s="25" t="s">
        <v>94</v>
      </c>
      <c r="D6" s="25"/>
      <c r="E6" s="15"/>
      <c r="K6" s="66" t="s">
        <v>394</v>
      </c>
    </row>
    <row r="7" spans="1:11" x14ac:dyDescent="0.2">
      <c r="A7" s="72"/>
      <c r="B7" s="16" t="s">
        <v>93</v>
      </c>
      <c r="C7" s="75" t="s">
        <v>92</v>
      </c>
      <c r="D7" s="75"/>
      <c r="E7" s="15"/>
      <c r="F7" s="31"/>
      <c r="G7" s="32" t="s">
        <v>19</v>
      </c>
      <c r="H7" s="69"/>
      <c r="I7" s="32" t="s">
        <v>19</v>
      </c>
      <c r="K7" s="66"/>
    </row>
    <row r="8" spans="1:11" ht="17" x14ac:dyDescent="0.2">
      <c r="A8" s="73"/>
      <c r="B8" s="18" t="s">
        <v>91</v>
      </c>
      <c r="C8" s="75" t="s">
        <v>90</v>
      </c>
      <c r="D8" s="75"/>
      <c r="E8" s="15"/>
      <c r="F8" s="31"/>
      <c r="G8" s="32" t="s">
        <v>19</v>
      </c>
      <c r="H8" s="69"/>
      <c r="I8" s="32" t="s">
        <v>19</v>
      </c>
      <c r="K8" s="66"/>
    </row>
    <row r="9" spans="1:11" ht="17" x14ac:dyDescent="0.2">
      <c r="A9" s="73"/>
      <c r="B9" s="18" t="s">
        <v>89</v>
      </c>
      <c r="C9" s="75" t="s">
        <v>88</v>
      </c>
      <c r="D9" s="75"/>
      <c r="E9" s="15"/>
      <c r="F9" s="31"/>
      <c r="G9" s="32" t="s">
        <v>19</v>
      </c>
      <c r="H9" s="69"/>
      <c r="I9" s="32" t="s">
        <v>19</v>
      </c>
      <c r="K9" s="66"/>
    </row>
    <row r="10" spans="1:11" ht="17" x14ac:dyDescent="0.2">
      <c r="A10" s="73"/>
      <c r="B10" s="18" t="s">
        <v>87</v>
      </c>
      <c r="C10" s="27" t="s">
        <v>86</v>
      </c>
      <c r="D10" s="27"/>
      <c r="E10" s="15"/>
      <c r="F10" s="31"/>
      <c r="G10" s="32" t="s">
        <v>19</v>
      </c>
      <c r="H10" s="69"/>
      <c r="I10" s="32" t="s">
        <v>19</v>
      </c>
      <c r="K10" s="66"/>
    </row>
    <row r="11" spans="1:11" ht="17" x14ac:dyDescent="0.2">
      <c r="A11" s="73"/>
      <c r="B11" s="18" t="s">
        <v>85</v>
      </c>
      <c r="C11" s="27" t="s">
        <v>84</v>
      </c>
      <c r="D11" s="18"/>
      <c r="E11" s="15"/>
      <c r="F11" s="31"/>
      <c r="G11" s="32" t="s">
        <v>19</v>
      </c>
      <c r="H11" s="69"/>
      <c r="I11" s="32" t="s">
        <v>19</v>
      </c>
      <c r="K11" s="66"/>
    </row>
    <row r="12" spans="1:11" x14ac:dyDescent="0.2">
      <c r="A12" s="73"/>
      <c r="B12" s="16" t="s">
        <v>83</v>
      </c>
      <c r="C12" s="27" t="s">
        <v>82</v>
      </c>
      <c r="D12" s="16"/>
      <c r="E12" s="15"/>
      <c r="F12" s="31"/>
      <c r="G12" s="32" t="s">
        <v>19</v>
      </c>
      <c r="H12" s="69"/>
      <c r="I12" s="32" t="s">
        <v>19</v>
      </c>
      <c r="K12" s="66"/>
    </row>
    <row r="13" spans="1:11" ht="17.25" customHeight="1" x14ac:dyDescent="0.2">
      <c r="A13" s="73"/>
      <c r="B13" s="19" t="s">
        <v>81</v>
      </c>
      <c r="C13" s="19" t="s">
        <v>80</v>
      </c>
      <c r="D13" s="19"/>
      <c r="E13" s="15"/>
      <c r="F13" s="14"/>
      <c r="G13" s="14"/>
      <c r="H13" s="69"/>
      <c r="I13" s="32" t="s">
        <v>19</v>
      </c>
      <c r="K13" s="66"/>
    </row>
    <row r="14" spans="1:11" x14ac:dyDescent="0.2">
      <c r="A14" s="73"/>
      <c r="B14" s="16" t="s">
        <v>79</v>
      </c>
      <c r="C14" s="27" t="s">
        <v>78</v>
      </c>
      <c r="D14" s="16"/>
      <c r="E14" s="15"/>
      <c r="F14" s="31"/>
      <c r="G14" s="32" t="s">
        <v>19</v>
      </c>
      <c r="H14" s="69"/>
      <c r="I14" s="32" t="s">
        <v>19</v>
      </c>
      <c r="K14" s="66"/>
    </row>
    <row r="15" spans="1:11" x14ac:dyDescent="0.2">
      <c r="A15" s="73"/>
      <c r="B15" s="16" t="s">
        <v>77</v>
      </c>
      <c r="C15" s="27" t="s">
        <v>76</v>
      </c>
      <c r="D15" s="16"/>
      <c r="E15" s="15"/>
      <c r="F15" s="31"/>
      <c r="G15" s="32" t="s">
        <v>19</v>
      </c>
      <c r="H15" s="69"/>
      <c r="I15" s="32" t="s">
        <v>19</v>
      </c>
      <c r="K15" s="66"/>
    </row>
    <row r="16" spans="1:11" x14ac:dyDescent="0.2">
      <c r="A16" s="73"/>
      <c r="B16" s="16" t="s">
        <v>75</v>
      </c>
      <c r="C16" s="27" t="s">
        <v>74</v>
      </c>
      <c r="D16" s="16"/>
      <c r="E16" s="15"/>
      <c r="F16" s="31"/>
      <c r="G16" s="32" t="s">
        <v>19</v>
      </c>
      <c r="H16" s="69"/>
      <c r="I16" s="32" t="s">
        <v>19</v>
      </c>
      <c r="K16" s="66"/>
    </row>
    <row r="17" spans="1:11" x14ac:dyDescent="0.2">
      <c r="A17" s="15"/>
      <c r="B17" s="33" t="s">
        <v>96</v>
      </c>
      <c r="C17" s="67" t="s">
        <v>96</v>
      </c>
      <c r="D17" s="67"/>
      <c r="E17" s="15"/>
      <c r="F17" s="31"/>
      <c r="G17" s="32" t="s">
        <v>19</v>
      </c>
      <c r="H17" s="69"/>
      <c r="I17" s="32" t="s">
        <v>19</v>
      </c>
      <c r="K17" s="66"/>
    </row>
    <row r="18" spans="1:11" x14ac:dyDescent="0.2">
      <c r="A18" s="15"/>
      <c r="B18" s="16"/>
      <c r="C18" s="22"/>
      <c r="D18" s="23"/>
      <c r="E18" s="15"/>
      <c r="F18" s="14"/>
      <c r="G18" s="14"/>
      <c r="H18" s="14"/>
      <c r="K18" s="66"/>
    </row>
    <row r="19" spans="1:11" ht="16" customHeight="1" x14ac:dyDescent="0.2">
      <c r="A19" s="70"/>
      <c r="B19" s="25" t="s">
        <v>73</v>
      </c>
      <c r="C19" s="25" t="s">
        <v>72</v>
      </c>
      <c r="D19" s="25"/>
      <c r="E19" s="15"/>
      <c r="F19" s="14"/>
      <c r="G19" s="14"/>
      <c r="H19" s="14"/>
      <c r="K19" s="66"/>
    </row>
    <row r="20" spans="1:11" x14ac:dyDescent="0.2">
      <c r="A20" s="71"/>
      <c r="B20" s="16" t="s">
        <v>71</v>
      </c>
      <c r="C20" s="27" t="s">
        <v>70</v>
      </c>
      <c r="D20" s="16"/>
      <c r="E20" s="15"/>
      <c r="F20" s="31"/>
      <c r="G20" s="32" t="s">
        <v>19</v>
      </c>
      <c r="H20" s="69"/>
      <c r="I20" s="32" t="s">
        <v>19</v>
      </c>
      <c r="K20" s="66"/>
    </row>
    <row r="21" spans="1:11" ht="17" x14ac:dyDescent="0.2">
      <c r="A21" s="71"/>
      <c r="B21" s="18" t="s">
        <v>69</v>
      </c>
      <c r="C21" s="27" t="s">
        <v>68</v>
      </c>
      <c r="D21" s="18"/>
      <c r="E21" s="15"/>
      <c r="F21" s="31"/>
      <c r="G21" s="32" t="s">
        <v>19</v>
      </c>
      <c r="H21" s="69"/>
      <c r="I21" s="32" t="s">
        <v>19</v>
      </c>
      <c r="K21" s="66"/>
    </row>
    <row r="22" spans="1:11" ht="17" x14ac:dyDescent="0.2">
      <c r="A22" s="71"/>
      <c r="B22" s="18" t="s">
        <v>67</v>
      </c>
      <c r="C22" s="27" t="s">
        <v>66</v>
      </c>
      <c r="D22" s="18"/>
      <c r="E22" s="15"/>
      <c r="F22" s="31"/>
      <c r="G22" s="32" t="s">
        <v>19</v>
      </c>
      <c r="H22" s="69"/>
      <c r="I22" s="32" t="s">
        <v>19</v>
      </c>
      <c r="K22" s="66"/>
    </row>
    <row r="23" spans="1:11" ht="17" x14ac:dyDescent="0.2">
      <c r="A23" s="71"/>
      <c r="B23" s="18" t="s">
        <v>65</v>
      </c>
      <c r="C23" s="27" t="s">
        <v>64</v>
      </c>
      <c r="D23" s="18"/>
      <c r="E23" s="15"/>
      <c r="F23" s="31"/>
      <c r="G23" s="32" t="s">
        <v>19</v>
      </c>
      <c r="H23" s="69"/>
      <c r="I23" s="32" t="s">
        <v>19</v>
      </c>
      <c r="K23" s="66"/>
    </row>
    <row r="24" spans="1:11" ht="17" x14ac:dyDescent="0.2">
      <c r="A24" s="71"/>
      <c r="B24" s="18" t="s">
        <v>63</v>
      </c>
      <c r="C24" s="75" t="s">
        <v>62</v>
      </c>
      <c r="D24" s="75"/>
      <c r="E24" s="15"/>
      <c r="F24" s="31"/>
      <c r="G24" s="32" t="s">
        <v>19</v>
      </c>
      <c r="H24" s="69"/>
      <c r="I24" s="32" t="s">
        <v>19</v>
      </c>
      <c r="K24" s="66"/>
    </row>
    <row r="25" spans="1:11" ht="17.25" customHeight="1" x14ac:dyDescent="0.2">
      <c r="A25" s="71"/>
      <c r="B25" s="19" t="s">
        <v>61</v>
      </c>
      <c r="C25" s="19" t="s">
        <v>60</v>
      </c>
      <c r="D25" s="19"/>
      <c r="E25" s="15"/>
      <c r="F25" s="14"/>
      <c r="G25" s="14"/>
      <c r="H25" s="69"/>
      <c r="I25" s="32" t="s">
        <v>19</v>
      </c>
      <c r="K25" s="66"/>
    </row>
    <row r="26" spans="1:11" ht="16" customHeight="1" x14ac:dyDescent="0.2">
      <c r="A26" s="71"/>
      <c r="B26" s="16" t="s">
        <v>59</v>
      </c>
      <c r="C26" s="27" t="s">
        <v>58</v>
      </c>
      <c r="D26" s="16"/>
      <c r="E26" s="15"/>
      <c r="F26" s="31"/>
      <c r="G26" s="32" t="s">
        <v>19</v>
      </c>
      <c r="H26" s="69"/>
      <c r="I26" s="32" t="s">
        <v>19</v>
      </c>
      <c r="K26" s="66"/>
    </row>
    <row r="27" spans="1:11" x14ac:dyDescent="0.2">
      <c r="A27" s="71"/>
      <c r="B27" s="16" t="s">
        <v>57</v>
      </c>
      <c r="C27" s="27" t="s">
        <v>56</v>
      </c>
      <c r="D27" s="16"/>
      <c r="E27" s="15"/>
      <c r="F27" s="31"/>
      <c r="G27" s="32" t="s">
        <v>19</v>
      </c>
      <c r="H27" s="69"/>
      <c r="I27" s="32" t="s">
        <v>19</v>
      </c>
      <c r="K27" s="66"/>
    </row>
    <row r="28" spans="1:11" x14ac:dyDescent="0.2">
      <c r="A28" s="71"/>
      <c r="B28" s="16" t="s">
        <v>55</v>
      </c>
      <c r="C28" s="27" t="s">
        <v>54</v>
      </c>
      <c r="D28" s="16"/>
      <c r="E28" s="15"/>
      <c r="F28" s="31"/>
      <c r="G28" s="32" t="s">
        <v>19</v>
      </c>
      <c r="H28" s="69"/>
      <c r="I28" s="32" t="s">
        <v>19</v>
      </c>
      <c r="K28" s="66"/>
    </row>
    <row r="29" spans="1:11" ht="17" x14ac:dyDescent="0.2">
      <c r="A29" s="71"/>
      <c r="B29" s="18" t="s">
        <v>53</v>
      </c>
      <c r="C29" s="27" t="s">
        <v>52</v>
      </c>
      <c r="D29" s="18"/>
      <c r="E29" s="15"/>
      <c r="F29" s="31"/>
      <c r="G29" s="32" t="s">
        <v>19</v>
      </c>
      <c r="H29" s="69"/>
      <c r="I29" s="32" t="s">
        <v>19</v>
      </c>
      <c r="K29" s="66"/>
    </row>
    <row r="30" spans="1:11" ht="16" customHeight="1" x14ac:dyDescent="0.2">
      <c r="A30" s="71"/>
      <c r="B30" s="16" t="s">
        <v>51</v>
      </c>
      <c r="C30" s="27" t="s">
        <v>50</v>
      </c>
      <c r="D30" s="16"/>
      <c r="E30" s="15"/>
      <c r="F30" s="31"/>
      <c r="G30" s="32" t="s">
        <v>19</v>
      </c>
      <c r="H30" s="69"/>
      <c r="I30" s="32" t="s">
        <v>19</v>
      </c>
      <c r="K30" s="66"/>
    </row>
    <row r="31" spans="1:11" ht="17.25" customHeight="1" x14ac:dyDescent="0.2">
      <c r="A31" s="71"/>
      <c r="B31" s="20" t="s">
        <v>49</v>
      </c>
      <c r="C31" s="20" t="s">
        <v>48</v>
      </c>
      <c r="D31" s="20"/>
      <c r="E31" s="15"/>
      <c r="F31" s="14"/>
      <c r="G31" s="14"/>
      <c r="H31" s="69"/>
      <c r="I31" s="32" t="s">
        <v>19</v>
      </c>
      <c r="K31" s="66"/>
    </row>
    <row r="32" spans="1:11" ht="17.25" customHeight="1" x14ac:dyDescent="0.2">
      <c r="A32" s="71"/>
      <c r="B32" s="18" t="s">
        <v>47</v>
      </c>
      <c r="C32" s="74" t="s">
        <v>46</v>
      </c>
      <c r="D32" s="74"/>
      <c r="E32" s="15"/>
      <c r="F32" s="31"/>
      <c r="G32" s="32" t="s">
        <v>19</v>
      </c>
      <c r="H32" s="69"/>
      <c r="I32" s="32" t="s">
        <v>19</v>
      </c>
      <c r="K32" s="66"/>
    </row>
    <row r="33" spans="1:11" x14ac:dyDescent="0.2">
      <c r="A33" s="71"/>
      <c r="B33" s="16" t="s">
        <v>45</v>
      </c>
      <c r="C33" s="27" t="s">
        <v>44</v>
      </c>
      <c r="D33" s="16"/>
      <c r="E33" s="15"/>
      <c r="F33" s="31"/>
      <c r="G33" s="32" t="s">
        <v>19</v>
      </c>
      <c r="H33" s="69"/>
      <c r="I33" s="32" t="s">
        <v>19</v>
      </c>
      <c r="K33" s="66"/>
    </row>
    <row r="34" spans="1:11" x14ac:dyDescent="0.2">
      <c r="A34" s="21"/>
      <c r="B34" s="33" t="s">
        <v>96</v>
      </c>
      <c r="C34" s="67" t="s">
        <v>96</v>
      </c>
      <c r="D34" s="67"/>
      <c r="E34" s="15"/>
      <c r="F34" s="31"/>
      <c r="G34" s="32" t="s">
        <v>19</v>
      </c>
      <c r="H34" s="69"/>
      <c r="I34" s="32" t="s">
        <v>19</v>
      </c>
      <c r="K34" s="66"/>
    </row>
    <row r="35" spans="1:11" x14ac:dyDescent="0.2">
      <c r="A35" s="21"/>
      <c r="B35" s="16"/>
      <c r="C35" s="27"/>
      <c r="D35" s="16"/>
      <c r="E35" s="15"/>
      <c r="F35" s="14"/>
      <c r="G35" s="14"/>
      <c r="H35" s="14"/>
      <c r="K35" s="66"/>
    </row>
    <row r="36" spans="1:11" ht="16" customHeight="1" x14ac:dyDescent="0.2">
      <c r="A36" s="70"/>
      <c r="B36" s="25" t="s">
        <v>43</v>
      </c>
      <c r="C36" s="25" t="s">
        <v>42</v>
      </c>
      <c r="D36" s="25"/>
      <c r="E36" s="15"/>
      <c r="F36" s="14"/>
      <c r="G36" s="14"/>
      <c r="H36" s="14"/>
      <c r="K36" s="66"/>
    </row>
    <row r="37" spans="1:11" ht="16" customHeight="1" x14ac:dyDescent="0.2">
      <c r="A37" s="71"/>
      <c r="B37" s="16" t="s">
        <v>41</v>
      </c>
      <c r="C37" s="27" t="s">
        <v>40</v>
      </c>
      <c r="D37" s="16"/>
      <c r="E37" s="15"/>
      <c r="F37" s="31"/>
      <c r="G37" s="32" t="s">
        <v>19</v>
      </c>
      <c r="H37" s="69"/>
      <c r="I37" s="32" t="s">
        <v>19</v>
      </c>
      <c r="K37" s="66"/>
    </row>
    <row r="38" spans="1:11" x14ac:dyDescent="0.2">
      <c r="A38" s="71"/>
      <c r="B38" s="16" t="s">
        <v>39</v>
      </c>
      <c r="C38" s="27" t="s">
        <v>38</v>
      </c>
      <c r="D38" s="16"/>
      <c r="E38" s="15"/>
      <c r="F38" s="31"/>
      <c r="G38" s="32" t="s">
        <v>19</v>
      </c>
      <c r="H38" s="69"/>
      <c r="I38" s="32" t="s">
        <v>19</v>
      </c>
      <c r="K38" s="66"/>
    </row>
    <row r="39" spans="1:11" x14ac:dyDescent="0.2">
      <c r="A39" s="21"/>
      <c r="B39" s="33" t="s">
        <v>96</v>
      </c>
      <c r="C39" s="67" t="s">
        <v>96</v>
      </c>
      <c r="D39" s="67"/>
      <c r="E39" s="15"/>
      <c r="F39" s="31"/>
      <c r="G39" s="32" t="s">
        <v>19</v>
      </c>
      <c r="H39" s="69"/>
      <c r="I39" s="32" t="s">
        <v>19</v>
      </c>
      <c r="K39" s="66"/>
    </row>
  </sheetData>
  <sheetProtection sheet="1" objects="1" scenarios="1"/>
  <mergeCells count="17">
    <mergeCell ref="A2:I2"/>
    <mergeCell ref="H7:H17"/>
    <mergeCell ref="H20:H34"/>
    <mergeCell ref="H37:H39"/>
    <mergeCell ref="A36:A38"/>
    <mergeCell ref="A6:A16"/>
    <mergeCell ref="A19:A33"/>
    <mergeCell ref="C32:D32"/>
    <mergeCell ref="C7:D7"/>
    <mergeCell ref="C8:D8"/>
    <mergeCell ref="C9:D9"/>
    <mergeCell ref="C24:D24"/>
    <mergeCell ref="C4:D4"/>
    <mergeCell ref="K6:K39"/>
    <mergeCell ref="C17:D17"/>
    <mergeCell ref="C34:D34"/>
    <mergeCell ref="C39:D39"/>
  </mergeCells>
  <phoneticPr fontId="12" type="noConversion"/>
  <hyperlinks>
    <hyperlink ref="K4" r:id="rId1" tooltip="Send E-Mail to the Authors" xr:uid="{5C736D92-4FD6-A14F-B222-17285EAFAA3C}"/>
  </hyperlinks>
  <pageMargins left="0.25" right="0.25" top="0.75" bottom="0.75" header="0.3" footer="0.3"/>
  <pageSetup paperSize="9" scale="78" orientation="landscape" horizontalDpi="0" verticalDpi="0"/>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6D1C509E-64CB-514F-B87B-DE914E2A3587}">
          <x14:formula1>
            <xm:f>'Dropdown Lists'!$B$2:$B$6</xm:f>
          </x14:formula1>
          <xm:sqref>F7:F12 H37 F20:F24 F26:F30 H18 F32:F35 F14:F18 H20 H7 F37:F39</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8C90F0-348C-9840-8409-7AD952147DE2}">
  <sheetPr>
    <pageSetUpPr fitToPage="1"/>
  </sheetPr>
  <dimension ref="A1:W37"/>
  <sheetViews>
    <sheetView showGridLines="0" tabSelected="1" zoomScale="150" zoomScaleNormal="136" workbookViewId="0">
      <selection activeCell="B5" sqref="B5"/>
    </sheetView>
  </sheetViews>
  <sheetFormatPr baseColWidth="10" defaultColWidth="10.83203125" defaultRowHeight="16" outlineLevelCol="1" x14ac:dyDescent="0.2"/>
  <cols>
    <col min="1" max="1" width="3.5" style="2" bestFit="1" customWidth="1"/>
    <col min="2" max="2" width="11.33203125" style="2" customWidth="1"/>
    <col min="3" max="3" width="21.6640625" style="2" customWidth="1" outlineLevel="1"/>
    <col min="4" max="4" width="7.33203125" style="2" customWidth="1"/>
    <col min="5" max="5" width="5" style="2" customWidth="1"/>
    <col min="6" max="8" width="6.6640625" style="2" customWidth="1"/>
    <col min="9" max="9" width="5.83203125" style="2" hidden="1" customWidth="1"/>
    <col min="10" max="10" width="33.33203125" style="3" customWidth="1"/>
    <col min="11" max="11" width="7.1640625" style="3" hidden="1" customWidth="1"/>
    <col min="12" max="12" width="3.33203125" style="3" customWidth="1" outlineLevel="1"/>
    <col min="13" max="13" width="13.33203125" style="3" customWidth="1" outlineLevel="1"/>
    <col min="14" max="16" width="6.6640625" style="2" customWidth="1"/>
    <col min="17" max="17" width="6.1640625" style="2" hidden="1" customWidth="1"/>
    <col min="18" max="18" width="33.33203125" style="3" customWidth="1"/>
    <col min="19" max="19" width="7.1640625" style="3" hidden="1" customWidth="1"/>
    <col min="20" max="20" width="3.33203125" style="3" customWidth="1" outlineLevel="1"/>
    <col min="21" max="21" width="13.33203125" style="3" customWidth="1" outlineLevel="1"/>
    <col min="22" max="22" width="3.33203125" style="2" customWidth="1"/>
    <col min="23" max="23" width="56" style="2" customWidth="1" outlineLevel="1"/>
    <col min="24" max="16384" width="10.83203125" style="2"/>
  </cols>
  <sheetData>
    <row r="1" spans="1:23" ht="24" x14ac:dyDescent="0.25">
      <c r="A1" s="68" t="s">
        <v>37</v>
      </c>
      <c r="B1" s="68"/>
      <c r="C1" s="68"/>
      <c r="D1" s="68"/>
      <c r="E1" s="68"/>
      <c r="F1" s="68"/>
      <c r="G1" s="68"/>
      <c r="H1" s="68"/>
      <c r="I1" s="68"/>
      <c r="J1" s="68"/>
      <c r="K1" s="68"/>
      <c r="L1" s="68"/>
      <c r="M1" s="68"/>
      <c r="N1" s="68"/>
      <c r="O1" s="68"/>
      <c r="P1" s="68"/>
      <c r="Q1" s="68"/>
      <c r="R1" s="68"/>
      <c r="S1" s="68"/>
      <c r="T1" s="68"/>
      <c r="U1" s="68"/>
      <c r="W1" s="28" t="s">
        <v>98</v>
      </c>
    </row>
    <row r="2" spans="1:23" ht="17" x14ac:dyDescent="0.2">
      <c r="W2" s="29" t="s">
        <v>106</v>
      </c>
    </row>
    <row r="3" spans="1:23" s="24" customFormat="1" ht="17" x14ac:dyDescent="0.2">
      <c r="A3" s="77" t="s">
        <v>99</v>
      </c>
      <c r="B3" s="77"/>
      <c r="C3" s="77"/>
      <c r="D3" s="77"/>
      <c r="E3" s="78"/>
      <c r="F3" s="79" t="s">
        <v>100</v>
      </c>
      <c r="G3" s="77"/>
      <c r="H3" s="77"/>
      <c r="I3" s="77"/>
      <c r="J3" s="77"/>
      <c r="K3" s="77"/>
      <c r="L3" s="77"/>
      <c r="M3" s="77"/>
      <c r="N3" s="79" t="s">
        <v>101</v>
      </c>
      <c r="O3" s="77"/>
      <c r="P3" s="77"/>
      <c r="Q3" s="77"/>
      <c r="R3" s="77"/>
      <c r="S3" s="77"/>
      <c r="T3" s="77"/>
      <c r="U3" s="77"/>
      <c r="W3" s="51" t="s">
        <v>107</v>
      </c>
    </row>
    <row r="4" spans="1:23" s="5" customFormat="1" ht="16" customHeight="1" x14ac:dyDescent="0.2">
      <c r="A4" s="54" t="s">
        <v>1</v>
      </c>
      <c r="B4" s="54" t="s">
        <v>3</v>
      </c>
      <c r="C4" s="54" t="s">
        <v>0</v>
      </c>
      <c r="D4" s="54" t="s">
        <v>367</v>
      </c>
      <c r="E4" s="55" t="s">
        <v>33</v>
      </c>
      <c r="F4" s="56" t="s">
        <v>12</v>
      </c>
      <c r="G4" s="54" t="s">
        <v>13</v>
      </c>
      <c r="H4" s="54" t="s">
        <v>14</v>
      </c>
      <c r="I4" s="54" t="s">
        <v>6</v>
      </c>
      <c r="J4" s="54" t="s">
        <v>5</v>
      </c>
      <c r="K4" s="54" t="s">
        <v>33</v>
      </c>
      <c r="L4" s="76" t="s">
        <v>109</v>
      </c>
      <c r="M4" s="76"/>
      <c r="N4" s="56" t="str">
        <f>F4</f>
        <v>IF</v>
      </c>
      <c r="O4" s="54" t="str">
        <f t="shared" ref="O4:P4" si="0">G4</f>
        <v>PF</v>
      </c>
      <c r="P4" s="54" t="str">
        <f t="shared" si="0"/>
        <v>CF</v>
      </c>
      <c r="Q4" s="54" t="str">
        <f t="shared" ref="Q4" si="1">I4</f>
        <v>Key</v>
      </c>
      <c r="R4" s="54" t="str">
        <f t="shared" ref="R4" si="2">J4</f>
        <v>Recommendation</v>
      </c>
      <c r="S4" s="57" t="s">
        <v>33</v>
      </c>
      <c r="T4" s="76" t="str">
        <f>L4</f>
        <v>Accuracy</v>
      </c>
      <c r="U4" s="76"/>
      <c r="W4" s="30"/>
    </row>
    <row r="5" spans="1:23" s="4" customFormat="1" ht="23.25" customHeight="1" x14ac:dyDescent="0.2">
      <c r="A5" s="52">
        <v>1</v>
      </c>
      <c r="B5" s="38"/>
      <c r="C5" s="39"/>
      <c r="D5" s="40"/>
      <c r="E5" s="34">
        <f>IFERROR(IF(MID(D5,1,1)="⏹",0,(2*K5+S5)/3),0)</f>
        <v>0</v>
      </c>
      <c r="F5" s="44"/>
      <c r="G5" s="40"/>
      <c r="H5" s="40"/>
      <c r="I5" s="9" t="str">
        <f>IFERROR("T"&amp;MID(F5,LEN(F5),1)&amp;MID(G5,LEN(G5),1)&amp;MID(H5,LEN(H5),1),"")</f>
        <v/>
      </c>
      <c r="J5" s="35" t="str">
        <f>IFERROR(IF(D5="⏹            Finished","Finished, target state irrelevant",VLOOKUP(I5,Recommendations!$A$127:$C$251,2,0)),"")</f>
        <v/>
      </c>
      <c r="K5" s="60">
        <f>IFERROR(IF(VALUE(MID(H5,LEN(H5),1))&lt;3,100%,IF(OR(VALUE(MID(G5,LEN(G5),1))&lt;4,VALUE(MID(H5,LEN(H5),1))&lt;4),33%,0%)),0)</f>
        <v>0</v>
      </c>
      <c r="L5" s="46"/>
      <c r="M5" s="47"/>
      <c r="N5" s="44"/>
      <c r="O5" s="40"/>
      <c r="P5" s="40"/>
      <c r="Q5" s="9" t="str">
        <f t="shared" ref="Q5:Q19" si="3">IFERROR("C"&amp;MID(N5,LEN(N5),1)&amp;MID(O5,LEN(O5),1)&amp;MID(P5,LEN(P5),1),"")</f>
        <v/>
      </c>
      <c r="R5" s="36" t="str">
        <f>IFERROR(IF(D5="▶️            Not started yet","Not started, current state irrelevant",VLOOKUP(Q5,Recommendations!$A$2:$C$126,2,0)),"")</f>
        <v/>
      </c>
      <c r="S5" s="61">
        <f>IFERROR(IF(AND(VALUE(MID(O5,LEN(O5),1))&lt;4,VALUE(MID(N5,LEN(N5),1))&lt;&gt;2),100%,IF(AND(VALUE(MID(O5,LEN(O5),1))&gt;3,VALUE(MID(P5,LEN(P5),1))&lt;3),33%,0%)),0)</f>
        <v>0</v>
      </c>
      <c r="T5" s="59"/>
      <c r="U5" s="49"/>
      <c r="W5" s="66" t="s">
        <v>395</v>
      </c>
    </row>
    <row r="6" spans="1:23" s="4" customFormat="1" ht="23" x14ac:dyDescent="0.2">
      <c r="A6" s="53">
        <v>2</v>
      </c>
      <c r="B6" s="41"/>
      <c r="C6" s="42"/>
      <c r="D6" s="40"/>
      <c r="E6" s="34">
        <f t="shared" ref="E6:E10" si="4">IFERROR(IF(MID(D6,1,1)="⏹",0,(2*K6+S6)/3),0)</f>
        <v>0</v>
      </c>
      <c r="F6" s="45"/>
      <c r="G6" s="43"/>
      <c r="H6" s="43"/>
      <c r="I6" s="7" t="str">
        <f t="shared" ref="I6:I19" si="5">IFERROR("T"&amp;MID(F6,LEN(F6),1)&amp;MID(G6,LEN(G6),1)&amp;MID(H6,LEN(H6),1),"")</f>
        <v/>
      </c>
      <c r="J6" s="35" t="str">
        <f>IFERROR(IF(D6="⏹            Finished","Finished, target state irrelevant",VLOOKUP(I6,Recommendations!$A$127:$C$251,2,0)),"")</f>
        <v/>
      </c>
      <c r="K6" s="60">
        <f t="shared" ref="K6:K34" si="6">IFERROR(IF(VALUE(MID(H6,LEN(H6),1))&lt;3,100%,IF(OR(VALUE(MID(G6,LEN(G6),1))&lt;4,VALUE(MID(H6,LEN(H6),1))&lt;4),33%,0%)),0)</f>
        <v>0</v>
      </c>
      <c r="L6" s="48"/>
      <c r="M6" s="49"/>
      <c r="N6" s="45"/>
      <c r="O6" s="43"/>
      <c r="P6" s="43"/>
      <c r="Q6" s="7" t="str">
        <f t="shared" si="3"/>
        <v/>
      </c>
      <c r="R6" s="36" t="str">
        <f>IFERROR(IF(D6="▶️            Not started yet","Not started, current state irrelevant",VLOOKUP(Q6,Recommendations!$A$2:$C$126,2,0)),"")</f>
        <v/>
      </c>
      <c r="S6" s="61">
        <f t="shared" ref="S6:S34" si="7">IFERROR(IF(AND(VALUE(MID(O6,LEN(O6),1))&lt;4,VALUE(MID(N6,LEN(N6),1))&lt;&gt;2),100%,IF(AND(VALUE(MID(O6,LEN(O6),1))&gt;3,VALUE(MID(P6,LEN(P6),1))&lt;3),33%,0%)),0)</f>
        <v>0</v>
      </c>
      <c r="T6" s="58"/>
      <c r="U6" s="49"/>
      <c r="W6" s="66"/>
    </row>
    <row r="7" spans="1:23" s="4" customFormat="1" ht="23" x14ac:dyDescent="0.2">
      <c r="A7" s="53">
        <v>3</v>
      </c>
      <c r="B7" s="41"/>
      <c r="C7" s="42"/>
      <c r="D7" s="40"/>
      <c r="E7" s="34">
        <f t="shared" si="4"/>
        <v>0</v>
      </c>
      <c r="F7" s="45"/>
      <c r="G7" s="43"/>
      <c r="H7" s="43"/>
      <c r="I7" s="7" t="str">
        <f t="shared" si="5"/>
        <v/>
      </c>
      <c r="J7" s="35" t="str">
        <f>IFERROR(IF(D7="⏹            Finished","Finished, target state irrelevant",VLOOKUP(I7,Recommendations!$A$127:$C$251,2,0)),"")</f>
        <v/>
      </c>
      <c r="K7" s="60">
        <f t="shared" si="6"/>
        <v>0</v>
      </c>
      <c r="L7" s="48"/>
      <c r="M7" s="49"/>
      <c r="N7" s="45"/>
      <c r="O7" s="43"/>
      <c r="P7" s="43"/>
      <c r="Q7" s="7" t="str">
        <f t="shared" si="3"/>
        <v/>
      </c>
      <c r="R7" s="36" t="str">
        <f>IFERROR(IF(D7="▶️            Not started yet","Not started, current state irrelevant",VLOOKUP(Q7,Recommendations!$A$2:$C$126,2,0)),"")</f>
        <v/>
      </c>
      <c r="S7" s="61">
        <f t="shared" si="7"/>
        <v>0</v>
      </c>
      <c r="T7" s="58"/>
      <c r="U7" s="49"/>
      <c r="W7" s="66"/>
    </row>
    <row r="8" spans="1:23" s="4" customFormat="1" ht="23" x14ac:dyDescent="0.2">
      <c r="A8" s="53">
        <v>4</v>
      </c>
      <c r="B8" s="41"/>
      <c r="C8" s="42"/>
      <c r="D8" s="40"/>
      <c r="E8" s="34">
        <f t="shared" si="4"/>
        <v>0</v>
      </c>
      <c r="F8" s="45"/>
      <c r="G8" s="43"/>
      <c r="H8" s="43"/>
      <c r="I8" s="7" t="str">
        <f t="shared" si="5"/>
        <v/>
      </c>
      <c r="J8" s="35" t="str">
        <f>IFERROR(IF(D8="⏹            Finished","Finished, target state irrelevant",VLOOKUP(I8,Recommendations!$A$127:$C$251,2,0)),"")</f>
        <v/>
      </c>
      <c r="K8" s="60">
        <f t="shared" si="6"/>
        <v>0</v>
      </c>
      <c r="L8" s="48"/>
      <c r="M8" s="49"/>
      <c r="N8" s="45"/>
      <c r="O8" s="43"/>
      <c r="P8" s="43"/>
      <c r="Q8" s="7" t="str">
        <f t="shared" si="3"/>
        <v/>
      </c>
      <c r="R8" s="36" t="str">
        <f>IFERROR(IF(D8="▶️            Not started yet","Not started, current state irrelevant",VLOOKUP(Q8,Recommendations!$A$2:$C$126,2,0)),"")</f>
        <v/>
      </c>
      <c r="S8" s="61">
        <f t="shared" si="7"/>
        <v>0</v>
      </c>
      <c r="T8" s="58"/>
      <c r="U8" s="49"/>
      <c r="W8" s="66"/>
    </row>
    <row r="9" spans="1:23" s="4" customFormat="1" ht="23" x14ac:dyDescent="0.2">
      <c r="A9" s="53">
        <v>5</v>
      </c>
      <c r="B9" s="41"/>
      <c r="C9" s="42"/>
      <c r="D9" s="43"/>
      <c r="E9" s="34">
        <f t="shared" si="4"/>
        <v>0</v>
      </c>
      <c r="F9" s="45"/>
      <c r="G9" s="43"/>
      <c r="H9" s="43"/>
      <c r="I9" s="7" t="str">
        <f t="shared" si="5"/>
        <v/>
      </c>
      <c r="J9" s="35" t="str">
        <f>IFERROR(IF(D9="⏹            Finished","Finished, target state irrelevant",VLOOKUP(I9,Recommendations!$A$127:$C$251,2,0)),"")</f>
        <v/>
      </c>
      <c r="K9" s="60">
        <f t="shared" si="6"/>
        <v>0</v>
      </c>
      <c r="L9" s="48"/>
      <c r="M9" s="50"/>
      <c r="N9" s="45"/>
      <c r="O9" s="43"/>
      <c r="P9" s="43"/>
      <c r="Q9" s="7" t="str">
        <f t="shared" si="3"/>
        <v/>
      </c>
      <c r="R9" s="36" t="str">
        <f>IFERROR(IF(D9="▶️            Not started yet","Not started, current state irrelevant",VLOOKUP(Q9,Recommendations!$A$2:$C$126,2,0)),"")</f>
        <v/>
      </c>
      <c r="S9" s="61">
        <f t="shared" si="7"/>
        <v>0</v>
      </c>
      <c r="T9" s="58"/>
      <c r="U9" s="50"/>
      <c r="W9" s="66"/>
    </row>
    <row r="10" spans="1:23" s="4" customFormat="1" ht="23" x14ac:dyDescent="0.2">
      <c r="A10" s="53">
        <v>6</v>
      </c>
      <c r="B10" s="41"/>
      <c r="C10" s="42"/>
      <c r="D10" s="43"/>
      <c r="E10" s="34">
        <f t="shared" si="4"/>
        <v>0</v>
      </c>
      <c r="F10" s="45"/>
      <c r="G10" s="43"/>
      <c r="H10" s="43"/>
      <c r="I10" s="7" t="str">
        <f t="shared" si="5"/>
        <v/>
      </c>
      <c r="J10" s="35" t="str">
        <f>IFERROR(IF(D10="⏹            Finished","Finished, target state irrelevant",VLOOKUP(I10,Recommendations!$A$127:$C$251,2,0)),"")</f>
        <v/>
      </c>
      <c r="K10" s="60">
        <f t="shared" si="6"/>
        <v>0</v>
      </c>
      <c r="L10" s="48"/>
      <c r="M10" s="50"/>
      <c r="N10" s="45"/>
      <c r="O10" s="43"/>
      <c r="P10" s="43"/>
      <c r="Q10" s="7" t="str">
        <f t="shared" si="3"/>
        <v/>
      </c>
      <c r="R10" s="36" t="str">
        <f>IFERROR(IF(D10="▶️            Not started yet","Not started, current state irrelevant",VLOOKUP(Q10,Recommendations!$A$2:$C$126,2,0)),"")</f>
        <v/>
      </c>
      <c r="S10" s="61">
        <f t="shared" si="7"/>
        <v>0</v>
      </c>
      <c r="T10" s="58"/>
      <c r="U10" s="50"/>
      <c r="W10" s="66"/>
    </row>
    <row r="11" spans="1:23" s="4" customFormat="1" ht="23" x14ac:dyDescent="0.2">
      <c r="A11" s="53">
        <v>7</v>
      </c>
      <c r="B11" s="41"/>
      <c r="C11" s="42"/>
      <c r="D11" s="43"/>
      <c r="E11" s="34">
        <f t="shared" ref="E11" si="8">IFERROR(IF(MID(D11,1,1)="⏹",0,(2*K11+S11)/3),0)</f>
        <v>0</v>
      </c>
      <c r="F11" s="45"/>
      <c r="G11" s="43"/>
      <c r="H11" s="43"/>
      <c r="I11" s="7" t="str">
        <f>IFERROR("T"&amp;MID(F11,LEN(F11),1)&amp;MID(G11,LEN(G11),1)&amp;MID(H11,LEN(H11),1),"")</f>
        <v/>
      </c>
      <c r="J11" s="35" t="str">
        <f>IFERROR(IF(D11="⏹            Finished","Finished, target state irrelevant",VLOOKUP(I11,Recommendations!$A$127:$C$251,2,0)),"")</f>
        <v/>
      </c>
      <c r="K11" s="60">
        <f t="shared" si="6"/>
        <v>0</v>
      </c>
      <c r="L11" s="48"/>
      <c r="M11" s="50"/>
      <c r="N11" s="45"/>
      <c r="O11" s="43"/>
      <c r="P11" s="43"/>
      <c r="Q11" s="7" t="str">
        <f t="shared" si="3"/>
        <v/>
      </c>
      <c r="R11" s="36" t="str">
        <f>IFERROR(IF(D11="▶️            Not started yet","Not started, current state irrelevant",VLOOKUP(Q11,Recommendations!$A$2:$C$126,2,0)),"")</f>
        <v/>
      </c>
      <c r="S11" s="61">
        <f t="shared" si="7"/>
        <v>0</v>
      </c>
      <c r="T11" s="58"/>
      <c r="U11" s="50"/>
      <c r="W11" s="66"/>
    </row>
    <row r="12" spans="1:23" s="4" customFormat="1" ht="23" x14ac:dyDescent="0.2">
      <c r="A12" s="53">
        <v>8</v>
      </c>
      <c r="B12" s="41"/>
      <c r="C12" s="42"/>
      <c r="D12" s="43"/>
      <c r="E12" s="34">
        <f>IFERROR(IF(MID(D12,1,1)="⏹",0,(2*K12+S12)/3),0)</f>
        <v>0</v>
      </c>
      <c r="F12" s="45"/>
      <c r="G12" s="43"/>
      <c r="H12" s="43"/>
      <c r="I12" s="7" t="str">
        <f t="shared" si="5"/>
        <v/>
      </c>
      <c r="J12" s="35" t="str">
        <f>IFERROR(IF(D12="⏹            Finished","Finished, target state irrelevant",VLOOKUP(I12,Recommendations!$A$127:$C$251,2,0)),"")</f>
        <v/>
      </c>
      <c r="K12" s="60">
        <f t="shared" si="6"/>
        <v>0</v>
      </c>
      <c r="L12" s="48"/>
      <c r="M12" s="50"/>
      <c r="N12" s="45"/>
      <c r="O12" s="43"/>
      <c r="P12" s="43"/>
      <c r="Q12" s="7" t="str">
        <f t="shared" si="3"/>
        <v/>
      </c>
      <c r="R12" s="36" t="str">
        <f>IFERROR(IF(D12="▶️            Not started yet","Not started, current state irrelevant",VLOOKUP(Q12,Recommendations!$A$2:$C$126,2,0)),"")</f>
        <v/>
      </c>
      <c r="S12" s="61">
        <f t="shared" si="7"/>
        <v>0</v>
      </c>
      <c r="T12" s="58"/>
      <c r="U12" s="50"/>
      <c r="W12" s="66"/>
    </row>
    <row r="13" spans="1:23" s="4" customFormat="1" ht="23" x14ac:dyDescent="0.2">
      <c r="A13" s="53">
        <v>9</v>
      </c>
      <c r="B13" s="41"/>
      <c r="C13" s="42"/>
      <c r="D13" s="43"/>
      <c r="E13" s="34">
        <f t="shared" ref="E13:E34" si="9">IFERROR(IF(MID(D13,1,1)="⏹",0,(2*K13+S13)/3),0)</f>
        <v>0</v>
      </c>
      <c r="F13" s="45"/>
      <c r="G13" s="43"/>
      <c r="H13" s="43"/>
      <c r="I13" s="7" t="str">
        <f t="shared" si="5"/>
        <v/>
      </c>
      <c r="J13" s="35" t="str">
        <f>IFERROR(IF(D13="⏹            Finished","Finished, target state irrelevant",VLOOKUP(I13,Recommendations!$A$127:$C$251,2,0)),"")</f>
        <v/>
      </c>
      <c r="K13" s="60">
        <f t="shared" si="6"/>
        <v>0</v>
      </c>
      <c r="L13" s="48"/>
      <c r="M13" s="50"/>
      <c r="N13" s="45"/>
      <c r="O13" s="43"/>
      <c r="P13" s="43"/>
      <c r="Q13" s="7" t="str">
        <f t="shared" si="3"/>
        <v/>
      </c>
      <c r="R13" s="36" t="str">
        <f>IFERROR(IF(D13="▶️            Not started yet","Not started, current state irrelevant",VLOOKUP(Q13,Recommendations!$A$2:$C$126,2,0)),"")</f>
        <v/>
      </c>
      <c r="S13" s="61">
        <f t="shared" si="7"/>
        <v>0</v>
      </c>
      <c r="T13" s="58"/>
      <c r="U13" s="50"/>
      <c r="W13" s="66"/>
    </row>
    <row r="14" spans="1:23" s="4" customFormat="1" ht="23" x14ac:dyDescent="0.2">
      <c r="A14" s="53">
        <v>10</v>
      </c>
      <c r="B14" s="41"/>
      <c r="C14" s="42"/>
      <c r="D14" s="43"/>
      <c r="E14" s="34">
        <f t="shared" si="9"/>
        <v>0</v>
      </c>
      <c r="F14" s="45"/>
      <c r="G14" s="43"/>
      <c r="H14" s="43"/>
      <c r="I14" s="7" t="str">
        <f t="shared" si="5"/>
        <v/>
      </c>
      <c r="J14" s="35" t="str">
        <f>IFERROR(IF(D14="⏹            Finished","Finished, target state irrelevant",VLOOKUP(I14,Recommendations!$A$127:$C$251,2,0)),"")</f>
        <v/>
      </c>
      <c r="K14" s="60">
        <f t="shared" si="6"/>
        <v>0</v>
      </c>
      <c r="L14" s="48"/>
      <c r="M14" s="50" t="s">
        <v>19</v>
      </c>
      <c r="N14" s="45"/>
      <c r="O14" s="43"/>
      <c r="P14" s="43"/>
      <c r="Q14" s="7" t="str">
        <f t="shared" si="3"/>
        <v/>
      </c>
      <c r="R14" s="36" t="str">
        <f>IFERROR(IF(D14="▶️            Not started yet","Not started, current state irrelevant",VLOOKUP(Q14,Recommendations!$A$2:$C$126,2,0)),"")</f>
        <v/>
      </c>
      <c r="S14" s="61">
        <f t="shared" si="7"/>
        <v>0</v>
      </c>
      <c r="T14" s="58"/>
      <c r="U14" s="50" t="s">
        <v>19</v>
      </c>
      <c r="W14" s="66"/>
    </row>
    <row r="15" spans="1:23" s="4" customFormat="1" ht="23" x14ac:dyDescent="0.2">
      <c r="A15" s="53">
        <v>11</v>
      </c>
      <c r="B15" s="41"/>
      <c r="C15" s="42"/>
      <c r="D15" s="43"/>
      <c r="E15" s="34">
        <f t="shared" si="9"/>
        <v>0</v>
      </c>
      <c r="F15" s="45"/>
      <c r="G15" s="43"/>
      <c r="H15" s="43"/>
      <c r="I15" s="7" t="str">
        <f t="shared" si="5"/>
        <v/>
      </c>
      <c r="J15" s="35" t="str">
        <f>IFERROR(IF(D15="⏹            Finished","Finished, target state irrelevant",VLOOKUP(I15,Recommendations!$A$127:$C$251,2,0)),"")</f>
        <v/>
      </c>
      <c r="K15" s="60">
        <f t="shared" si="6"/>
        <v>0</v>
      </c>
      <c r="L15" s="48"/>
      <c r="M15" s="50" t="s">
        <v>19</v>
      </c>
      <c r="N15" s="45"/>
      <c r="O15" s="43"/>
      <c r="P15" s="43"/>
      <c r="Q15" s="7" t="str">
        <f t="shared" si="3"/>
        <v/>
      </c>
      <c r="R15" s="36" t="str">
        <f>IFERROR(IF(D15="▶️            Not started yet","Not started, current state irrelevant",VLOOKUP(Q15,Recommendations!$A$2:$C$126,2,0)),"")</f>
        <v/>
      </c>
      <c r="S15" s="61">
        <f t="shared" si="7"/>
        <v>0</v>
      </c>
      <c r="T15" s="58"/>
      <c r="U15" s="50" t="s">
        <v>19</v>
      </c>
      <c r="W15" s="66"/>
    </row>
    <row r="16" spans="1:23" s="4" customFormat="1" ht="23" x14ac:dyDescent="0.2">
      <c r="A16" s="53">
        <v>12</v>
      </c>
      <c r="B16" s="41"/>
      <c r="C16" s="42"/>
      <c r="D16" s="43"/>
      <c r="E16" s="34">
        <f t="shared" si="9"/>
        <v>0</v>
      </c>
      <c r="F16" s="45"/>
      <c r="G16" s="43"/>
      <c r="H16" s="43"/>
      <c r="I16" s="7" t="str">
        <f t="shared" si="5"/>
        <v/>
      </c>
      <c r="J16" s="35" t="str">
        <f>IFERROR(IF(D16="⏹            Finished","Finished, target state irrelevant",VLOOKUP(I16,Recommendations!$A$127:$C$251,2,0)),"")</f>
        <v/>
      </c>
      <c r="K16" s="60">
        <f t="shared" si="6"/>
        <v>0</v>
      </c>
      <c r="L16" s="48"/>
      <c r="M16" s="50" t="s">
        <v>19</v>
      </c>
      <c r="N16" s="45"/>
      <c r="O16" s="43"/>
      <c r="P16" s="43"/>
      <c r="Q16" s="7" t="str">
        <f t="shared" si="3"/>
        <v/>
      </c>
      <c r="R16" s="36" t="str">
        <f>IFERROR(IF(D16="▶️            Not started yet","Not started, current state irrelevant",VLOOKUP(Q16,Recommendations!$A$2:$C$126,2,0)),"")</f>
        <v/>
      </c>
      <c r="S16" s="61">
        <f t="shared" si="7"/>
        <v>0</v>
      </c>
      <c r="T16" s="58"/>
      <c r="U16" s="50" t="s">
        <v>19</v>
      </c>
      <c r="W16" s="66"/>
    </row>
    <row r="17" spans="1:23" s="4" customFormat="1" ht="23" x14ac:dyDescent="0.2">
      <c r="A17" s="53">
        <v>13</v>
      </c>
      <c r="B17" s="41"/>
      <c r="C17" s="42"/>
      <c r="D17" s="43"/>
      <c r="E17" s="34">
        <f t="shared" si="9"/>
        <v>0</v>
      </c>
      <c r="F17" s="45"/>
      <c r="G17" s="43"/>
      <c r="H17" s="43"/>
      <c r="I17" s="7" t="str">
        <f t="shared" si="5"/>
        <v/>
      </c>
      <c r="J17" s="35" t="str">
        <f>IFERROR(IF(D17="⏹            Finished","Finished, target state irrelevant",VLOOKUP(I17,Recommendations!$A$127:$C$251,2,0)),"")</f>
        <v/>
      </c>
      <c r="K17" s="60">
        <f t="shared" si="6"/>
        <v>0</v>
      </c>
      <c r="L17" s="48"/>
      <c r="M17" s="50" t="s">
        <v>19</v>
      </c>
      <c r="N17" s="45"/>
      <c r="O17" s="43"/>
      <c r="P17" s="43"/>
      <c r="Q17" s="7" t="str">
        <f t="shared" si="3"/>
        <v/>
      </c>
      <c r="R17" s="36" t="str">
        <f>IFERROR(IF(D17="▶️            Not started yet","Not started, current state irrelevant",VLOOKUP(Q17,Recommendations!$A$2:$C$126,2,0)),"")</f>
        <v/>
      </c>
      <c r="S17" s="61">
        <f t="shared" si="7"/>
        <v>0</v>
      </c>
      <c r="T17" s="58"/>
      <c r="U17" s="50" t="s">
        <v>19</v>
      </c>
      <c r="W17" s="66"/>
    </row>
    <row r="18" spans="1:23" s="4" customFormat="1" ht="23" x14ac:dyDescent="0.2">
      <c r="A18" s="53">
        <v>14</v>
      </c>
      <c r="B18" s="41"/>
      <c r="C18" s="42"/>
      <c r="D18" s="43"/>
      <c r="E18" s="34">
        <f t="shared" si="9"/>
        <v>0</v>
      </c>
      <c r="F18" s="45"/>
      <c r="G18" s="43"/>
      <c r="H18" s="43"/>
      <c r="I18" s="7" t="str">
        <f t="shared" si="5"/>
        <v/>
      </c>
      <c r="J18" s="35" t="str">
        <f>IFERROR(IF(D18="⏹            Finished","Finished, target state irrelevant",VLOOKUP(I18,Recommendations!$A$127:$C$251,2,0)),"")</f>
        <v/>
      </c>
      <c r="K18" s="60">
        <f t="shared" si="6"/>
        <v>0</v>
      </c>
      <c r="L18" s="48"/>
      <c r="M18" s="50" t="s">
        <v>19</v>
      </c>
      <c r="N18" s="45"/>
      <c r="O18" s="43"/>
      <c r="P18" s="43"/>
      <c r="Q18" s="7" t="str">
        <f t="shared" si="3"/>
        <v/>
      </c>
      <c r="R18" s="36" t="str">
        <f>IFERROR(IF(D18="▶️            Not started yet","Not started, current state irrelevant",VLOOKUP(Q18,Recommendations!$A$2:$C$126,2,0)),"")</f>
        <v/>
      </c>
      <c r="S18" s="61">
        <f t="shared" si="7"/>
        <v>0</v>
      </c>
      <c r="T18" s="58"/>
      <c r="U18" s="50" t="s">
        <v>19</v>
      </c>
      <c r="W18" s="66"/>
    </row>
    <row r="19" spans="1:23" s="4" customFormat="1" ht="23" x14ac:dyDescent="0.2">
      <c r="A19" s="53">
        <v>15</v>
      </c>
      <c r="B19" s="41"/>
      <c r="C19" s="42"/>
      <c r="D19" s="43"/>
      <c r="E19" s="34">
        <f t="shared" si="9"/>
        <v>0</v>
      </c>
      <c r="F19" s="45"/>
      <c r="G19" s="43"/>
      <c r="H19" s="43"/>
      <c r="I19" s="7" t="str">
        <f t="shared" si="5"/>
        <v/>
      </c>
      <c r="J19" s="35" t="str">
        <f>IFERROR(IF(D19="⏹            Finished","Finished, target state irrelevant",VLOOKUP(I19,Recommendations!$A$127:$C$251,2,0)),"")</f>
        <v/>
      </c>
      <c r="K19" s="60" cm="1">
        <f t="array" ref="K19">IFERROR(IF(VALUE(MID(H19,LEN(H19),1))&lt;3,100%,IF(OR(VALUE(MID(_xlfn.ANCHORARRAY(G19),LEN(G19),1))&lt;4,VALUE(MID(H19,LEN(H19),1))&lt;4),33%,0%)),0)</f>
        <v>0</v>
      </c>
      <c r="L19" s="48"/>
      <c r="M19" s="50" t="s">
        <v>19</v>
      </c>
      <c r="N19" s="45"/>
      <c r="O19" s="43"/>
      <c r="P19" s="43"/>
      <c r="Q19" s="7" t="str">
        <f t="shared" si="3"/>
        <v/>
      </c>
      <c r="R19" s="36" t="str">
        <f>IFERROR(IF(D19="▶️            Not started yet","Not started, current state irrelevant",VLOOKUP(Q19,Recommendations!$A$2:$C$126,2,0)),"")</f>
        <v/>
      </c>
      <c r="S19" s="61">
        <f t="shared" si="7"/>
        <v>0</v>
      </c>
      <c r="T19" s="58"/>
      <c r="U19" s="50" t="s">
        <v>19</v>
      </c>
      <c r="W19" s="66"/>
    </row>
    <row r="20" spans="1:23" s="4" customFormat="1" ht="23" x14ac:dyDescent="0.2">
      <c r="A20" s="53">
        <v>16</v>
      </c>
      <c r="B20" s="41"/>
      <c r="C20" s="42"/>
      <c r="D20" s="43"/>
      <c r="E20" s="34">
        <f t="shared" si="9"/>
        <v>0</v>
      </c>
      <c r="F20" s="45"/>
      <c r="G20" s="43"/>
      <c r="H20" s="43"/>
      <c r="I20" s="7" t="str">
        <f t="shared" ref="I20:I34" si="10">IFERROR("T"&amp;MID(F20,LEN(F20),1)&amp;MID(G20,LEN(G20),1)&amp;MID(H20,LEN(H20),1),"")</f>
        <v/>
      </c>
      <c r="J20" s="35" t="str">
        <f>IFERROR(IF(D20="⏹            Finished","Finished, target state irrelevant",VLOOKUP(I20,Recommendations!$A$127:$C$251,2,0)),"")</f>
        <v/>
      </c>
      <c r="K20" s="60">
        <f>IFERROR(IF(VALUE(MID(H20,LEN(H20),1))&lt;3,100%,IF(OR(VALUE(MID(G20,LEN(G20),1))&lt;4,VALUE(MID(H20,LEN(H20),1))&lt;4),33%,0%)),0)</f>
        <v>0</v>
      </c>
      <c r="L20" s="48"/>
      <c r="M20" s="50" t="s">
        <v>19</v>
      </c>
      <c r="N20" s="45"/>
      <c r="O20" s="43"/>
      <c r="P20" s="43"/>
      <c r="Q20" s="7" t="str">
        <f t="shared" ref="Q20:Q34" si="11">IFERROR("C"&amp;MID(N20,LEN(N20),1)&amp;MID(O20,LEN(O20),1)&amp;MID(P20,LEN(P20),1),"")</f>
        <v/>
      </c>
      <c r="R20" s="36" t="str">
        <f>IFERROR(IF(D20="▶️            Not started yet","Not started, current state irrelevant",VLOOKUP(Q20,Recommendations!$A$2:$C$126,2,0)),"")</f>
        <v/>
      </c>
      <c r="S20" s="61">
        <f t="shared" si="7"/>
        <v>0</v>
      </c>
      <c r="T20" s="58"/>
      <c r="U20" s="50" t="s">
        <v>19</v>
      </c>
      <c r="W20" s="66"/>
    </row>
    <row r="21" spans="1:23" s="4" customFormat="1" ht="23" x14ac:dyDescent="0.2">
      <c r="A21" s="53">
        <v>17</v>
      </c>
      <c r="B21" s="41"/>
      <c r="C21" s="42"/>
      <c r="D21" s="43"/>
      <c r="E21" s="34">
        <f t="shared" si="9"/>
        <v>0</v>
      </c>
      <c r="F21" s="45"/>
      <c r="G21" s="43"/>
      <c r="H21" s="43"/>
      <c r="I21" s="7" t="str">
        <f t="shared" si="10"/>
        <v/>
      </c>
      <c r="J21" s="35" t="str">
        <f>IFERROR(IF(D21="⏹            Finished","Finished, target state irrelevant",VLOOKUP(I21,Recommendations!$A$127:$C$251,2,0)),"")</f>
        <v/>
      </c>
      <c r="K21" s="60">
        <f t="shared" si="6"/>
        <v>0</v>
      </c>
      <c r="L21" s="48"/>
      <c r="M21" s="50" t="s">
        <v>19</v>
      </c>
      <c r="N21" s="45"/>
      <c r="O21" s="43"/>
      <c r="P21" s="43"/>
      <c r="Q21" s="7" t="str">
        <f t="shared" si="11"/>
        <v/>
      </c>
      <c r="R21" s="36" t="str">
        <f>IFERROR(IF(D21="▶️            Not started yet","Not started, current state irrelevant",VLOOKUP(Q21,Recommendations!$A$2:$C$126,2,0)),"")</f>
        <v/>
      </c>
      <c r="S21" s="61">
        <f t="shared" si="7"/>
        <v>0</v>
      </c>
      <c r="T21" s="58"/>
      <c r="U21" s="50" t="s">
        <v>19</v>
      </c>
      <c r="W21" s="66"/>
    </row>
    <row r="22" spans="1:23" s="4" customFormat="1" ht="23" x14ac:dyDescent="0.2">
      <c r="A22" s="53">
        <v>18</v>
      </c>
      <c r="B22" s="41"/>
      <c r="C22" s="42"/>
      <c r="D22" s="43"/>
      <c r="E22" s="34">
        <f t="shared" si="9"/>
        <v>0</v>
      </c>
      <c r="F22" s="45"/>
      <c r="G22" s="43"/>
      <c r="H22" s="43"/>
      <c r="I22" s="7" t="str">
        <f t="shared" si="10"/>
        <v/>
      </c>
      <c r="J22" s="35" t="str">
        <f>IFERROR(IF(D22="⏹            Finished","Finished, target state irrelevant",VLOOKUP(I22,Recommendations!$A$127:$C$251,2,0)),"")</f>
        <v/>
      </c>
      <c r="K22" s="60">
        <f t="shared" si="6"/>
        <v>0</v>
      </c>
      <c r="L22" s="48"/>
      <c r="M22" s="50" t="s">
        <v>19</v>
      </c>
      <c r="N22" s="45"/>
      <c r="O22" s="43"/>
      <c r="P22" s="43"/>
      <c r="Q22" s="7" t="str">
        <f t="shared" si="11"/>
        <v/>
      </c>
      <c r="R22" s="36" t="str">
        <f>IFERROR(IF(D22="▶️            Not started yet","Not started, current state irrelevant",VLOOKUP(Q22,Recommendations!$A$2:$C$126,2,0)),"")</f>
        <v/>
      </c>
      <c r="S22" s="61">
        <f t="shared" si="7"/>
        <v>0</v>
      </c>
      <c r="T22" s="58"/>
      <c r="U22" s="50" t="s">
        <v>19</v>
      </c>
      <c r="W22" s="66"/>
    </row>
    <row r="23" spans="1:23" s="4" customFormat="1" ht="23" x14ac:dyDescent="0.2">
      <c r="A23" s="53">
        <v>19</v>
      </c>
      <c r="B23" s="41"/>
      <c r="C23" s="42"/>
      <c r="D23" s="43"/>
      <c r="E23" s="34">
        <f t="shared" si="9"/>
        <v>0</v>
      </c>
      <c r="F23" s="45"/>
      <c r="G23" s="43"/>
      <c r="H23" s="43"/>
      <c r="I23" s="7" t="str">
        <f t="shared" si="10"/>
        <v/>
      </c>
      <c r="J23" s="35" t="str">
        <f>IFERROR(IF(D23="⏹            Finished","Finished, target state irrelevant",VLOOKUP(I23,Recommendations!$A$127:$C$251,2,0)),"")</f>
        <v/>
      </c>
      <c r="K23" s="60">
        <f t="shared" si="6"/>
        <v>0</v>
      </c>
      <c r="L23" s="48"/>
      <c r="M23" s="50" t="s">
        <v>19</v>
      </c>
      <c r="N23" s="45"/>
      <c r="O23" s="43"/>
      <c r="P23" s="43"/>
      <c r="Q23" s="7" t="str">
        <f t="shared" si="11"/>
        <v/>
      </c>
      <c r="R23" s="36" t="str">
        <f>IFERROR(IF(D23="▶️            Not started yet","Not started, current state irrelevant",VLOOKUP(Q23,Recommendations!$A$2:$C$126,2,0)),"")</f>
        <v/>
      </c>
      <c r="S23" s="61">
        <f t="shared" si="7"/>
        <v>0</v>
      </c>
      <c r="T23" s="58"/>
      <c r="U23" s="50" t="s">
        <v>19</v>
      </c>
      <c r="W23" s="66"/>
    </row>
    <row r="24" spans="1:23" s="4" customFormat="1" ht="23" x14ac:dyDescent="0.2">
      <c r="A24" s="53">
        <v>20</v>
      </c>
      <c r="B24" s="41"/>
      <c r="C24" s="42"/>
      <c r="D24" s="43"/>
      <c r="E24" s="34">
        <f t="shared" si="9"/>
        <v>0</v>
      </c>
      <c r="F24" s="45"/>
      <c r="G24" s="43"/>
      <c r="H24" s="43"/>
      <c r="I24" s="7" t="str">
        <f t="shared" si="10"/>
        <v/>
      </c>
      <c r="J24" s="35" t="str">
        <f>IFERROR(IF(D24="⏹            Finished","Finished, target state irrelevant",VLOOKUP(I24,Recommendations!$A$127:$C$251,2,0)),"")</f>
        <v/>
      </c>
      <c r="K24" s="60">
        <f t="shared" si="6"/>
        <v>0</v>
      </c>
      <c r="L24" s="48"/>
      <c r="M24" s="50" t="s">
        <v>19</v>
      </c>
      <c r="N24" s="45"/>
      <c r="O24" s="43"/>
      <c r="P24" s="43"/>
      <c r="Q24" s="7" t="str">
        <f t="shared" si="11"/>
        <v/>
      </c>
      <c r="R24" s="36" t="str">
        <f>IFERROR(IF(D24="▶️            Not started yet","Not started, current state irrelevant",VLOOKUP(Q24,Recommendations!$A$2:$C$126,2,0)),"")</f>
        <v/>
      </c>
      <c r="S24" s="61">
        <f t="shared" si="7"/>
        <v>0</v>
      </c>
      <c r="T24" s="58"/>
      <c r="U24" s="50" t="s">
        <v>19</v>
      </c>
      <c r="W24" s="66"/>
    </row>
    <row r="25" spans="1:23" s="4" customFormat="1" ht="23" x14ac:dyDescent="0.2">
      <c r="A25" s="53">
        <v>21</v>
      </c>
      <c r="B25" s="41"/>
      <c r="C25" s="42"/>
      <c r="D25" s="43"/>
      <c r="E25" s="34">
        <f t="shared" si="9"/>
        <v>0</v>
      </c>
      <c r="F25" s="45"/>
      <c r="G25" s="43"/>
      <c r="H25" s="43"/>
      <c r="I25" s="7" t="str">
        <f t="shared" si="10"/>
        <v/>
      </c>
      <c r="J25" s="35" t="str">
        <f>IFERROR(IF(D25="⏹            Finished","Finished, target state irrelevant",VLOOKUP(I25,Recommendations!$A$127:$C$251,2,0)),"")</f>
        <v/>
      </c>
      <c r="K25" s="60">
        <f t="shared" si="6"/>
        <v>0</v>
      </c>
      <c r="L25" s="48"/>
      <c r="M25" s="50" t="s">
        <v>19</v>
      </c>
      <c r="N25" s="45"/>
      <c r="O25" s="43"/>
      <c r="P25" s="43"/>
      <c r="Q25" s="7" t="str">
        <f t="shared" si="11"/>
        <v/>
      </c>
      <c r="R25" s="36" t="str">
        <f>IFERROR(IF(D25="▶️            Not started yet","Not started, current state irrelevant",VLOOKUP(Q25,Recommendations!$A$2:$C$126,2,0)),"")</f>
        <v/>
      </c>
      <c r="S25" s="61">
        <f t="shared" si="7"/>
        <v>0</v>
      </c>
      <c r="T25" s="58"/>
      <c r="U25" s="50" t="s">
        <v>19</v>
      </c>
      <c r="W25" s="66"/>
    </row>
    <row r="26" spans="1:23" s="4" customFormat="1" ht="23" x14ac:dyDescent="0.2">
      <c r="A26" s="53">
        <v>22</v>
      </c>
      <c r="B26" s="41"/>
      <c r="C26" s="42"/>
      <c r="D26" s="43"/>
      <c r="E26" s="34">
        <f t="shared" si="9"/>
        <v>0</v>
      </c>
      <c r="F26" s="45"/>
      <c r="G26" s="43"/>
      <c r="H26" s="43"/>
      <c r="I26" s="7" t="str">
        <f t="shared" si="10"/>
        <v/>
      </c>
      <c r="J26" s="35" t="str">
        <f>IFERROR(IF(D26="⏹            Finished","Finished, target state irrelevant",VLOOKUP(I26,Recommendations!$A$127:$C$251,2,0)),"")</f>
        <v/>
      </c>
      <c r="K26" s="60">
        <f t="shared" si="6"/>
        <v>0</v>
      </c>
      <c r="L26" s="48"/>
      <c r="M26" s="50" t="s">
        <v>19</v>
      </c>
      <c r="N26" s="45"/>
      <c r="O26" s="43"/>
      <c r="P26" s="43"/>
      <c r="Q26" s="7" t="str">
        <f t="shared" si="11"/>
        <v/>
      </c>
      <c r="R26" s="36" t="str">
        <f>IFERROR(IF(D26="▶️            Not started yet","Not started, current state irrelevant",VLOOKUP(Q26,Recommendations!$A$2:$C$126,2,0)),"")</f>
        <v/>
      </c>
      <c r="S26" s="61">
        <f t="shared" si="7"/>
        <v>0</v>
      </c>
      <c r="T26" s="58"/>
      <c r="U26" s="50" t="s">
        <v>19</v>
      </c>
      <c r="W26" s="66"/>
    </row>
    <row r="27" spans="1:23" s="4" customFormat="1" ht="23" x14ac:dyDescent="0.2">
      <c r="A27" s="53">
        <v>23</v>
      </c>
      <c r="B27" s="41"/>
      <c r="C27" s="42"/>
      <c r="D27" s="43"/>
      <c r="E27" s="34">
        <f t="shared" si="9"/>
        <v>0</v>
      </c>
      <c r="F27" s="45"/>
      <c r="G27" s="43"/>
      <c r="H27" s="43"/>
      <c r="I27" s="7" t="str">
        <f t="shared" si="10"/>
        <v/>
      </c>
      <c r="J27" s="35" t="str">
        <f>IFERROR(IF(D27="⏹            Finished","Finished, target state irrelevant",VLOOKUP(I27,Recommendations!$A$127:$C$251,2,0)),"")</f>
        <v/>
      </c>
      <c r="K27" s="60">
        <f t="shared" si="6"/>
        <v>0</v>
      </c>
      <c r="L27" s="48"/>
      <c r="M27" s="50" t="s">
        <v>19</v>
      </c>
      <c r="N27" s="45"/>
      <c r="O27" s="43"/>
      <c r="P27" s="43"/>
      <c r="Q27" s="7" t="str">
        <f t="shared" si="11"/>
        <v/>
      </c>
      <c r="R27" s="36" t="str">
        <f>IFERROR(IF(D27="▶️            Not started yet","Not started, current state irrelevant",VLOOKUP(Q27,Recommendations!$A$2:$C$126,2,0)),"")</f>
        <v/>
      </c>
      <c r="S27" s="61">
        <f t="shared" si="7"/>
        <v>0</v>
      </c>
      <c r="T27" s="58"/>
      <c r="U27" s="50" t="s">
        <v>19</v>
      </c>
      <c r="W27" s="66"/>
    </row>
    <row r="28" spans="1:23" s="4" customFormat="1" ht="23" x14ac:dyDescent="0.2">
      <c r="A28" s="53">
        <v>24</v>
      </c>
      <c r="B28" s="41"/>
      <c r="C28" s="42"/>
      <c r="D28" s="43"/>
      <c r="E28" s="34">
        <f t="shared" si="9"/>
        <v>0</v>
      </c>
      <c r="F28" s="45"/>
      <c r="G28" s="43"/>
      <c r="H28" s="43"/>
      <c r="I28" s="7" t="str">
        <f t="shared" si="10"/>
        <v/>
      </c>
      <c r="J28" s="35" t="str">
        <f>IFERROR(IF(D28="⏹            Finished","Finished, target state irrelevant",VLOOKUP(I28,Recommendations!$A$127:$C$251,2,0)),"")</f>
        <v/>
      </c>
      <c r="K28" s="60">
        <f t="shared" si="6"/>
        <v>0</v>
      </c>
      <c r="L28" s="48"/>
      <c r="M28" s="50" t="s">
        <v>19</v>
      </c>
      <c r="N28" s="45"/>
      <c r="O28" s="43"/>
      <c r="P28" s="43"/>
      <c r="Q28" s="7" t="str">
        <f t="shared" si="11"/>
        <v/>
      </c>
      <c r="R28" s="36" t="str">
        <f>IFERROR(IF(D28="▶️            Not started yet","Not started, current state irrelevant",VLOOKUP(Q28,Recommendations!$A$2:$C$126,2,0)),"")</f>
        <v/>
      </c>
      <c r="S28" s="61">
        <f t="shared" si="7"/>
        <v>0</v>
      </c>
      <c r="T28" s="58"/>
      <c r="U28" s="50" t="s">
        <v>19</v>
      </c>
      <c r="W28" s="66"/>
    </row>
    <row r="29" spans="1:23" s="4" customFormat="1" ht="23" x14ac:dyDescent="0.2">
      <c r="A29" s="53">
        <v>25</v>
      </c>
      <c r="B29" s="41"/>
      <c r="C29" s="42"/>
      <c r="D29" s="43"/>
      <c r="E29" s="34">
        <f t="shared" si="9"/>
        <v>0</v>
      </c>
      <c r="F29" s="45"/>
      <c r="G29" s="43"/>
      <c r="H29" s="43"/>
      <c r="I29" s="7" t="str">
        <f t="shared" si="10"/>
        <v/>
      </c>
      <c r="J29" s="35" t="str">
        <f>IFERROR(IF(D29="⏹            Finished","Finished, target state irrelevant",VLOOKUP(I29,Recommendations!$A$127:$C$251,2,0)),"")</f>
        <v/>
      </c>
      <c r="K29" s="60">
        <f t="shared" si="6"/>
        <v>0</v>
      </c>
      <c r="L29" s="48"/>
      <c r="M29" s="50" t="s">
        <v>19</v>
      </c>
      <c r="N29" s="45"/>
      <c r="O29" s="43"/>
      <c r="P29" s="43"/>
      <c r="Q29" s="7" t="str">
        <f t="shared" si="11"/>
        <v/>
      </c>
      <c r="R29" s="36" t="str">
        <f>IFERROR(IF(D29="▶️            Not started yet","Not started, current state irrelevant",VLOOKUP(Q29,Recommendations!$A$2:$C$126,2,0)),"")</f>
        <v/>
      </c>
      <c r="S29" s="61">
        <f t="shared" si="7"/>
        <v>0</v>
      </c>
      <c r="T29" s="58"/>
      <c r="U29" s="50" t="s">
        <v>19</v>
      </c>
      <c r="W29" s="66"/>
    </row>
    <row r="30" spans="1:23" s="4" customFormat="1" ht="23" x14ac:dyDescent="0.2">
      <c r="A30" s="53">
        <v>26</v>
      </c>
      <c r="B30" s="41"/>
      <c r="C30" s="42"/>
      <c r="D30" s="43"/>
      <c r="E30" s="34">
        <f t="shared" si="9"/>
        <v>0</v>
      </c>
      <c r="F30" s="45"/>
      <c r="G30" s="43"/>
      <c r="H30" s="43"/>
      <c r="I30" s="7" t="str">
        <f t="shared" si="10"/>
        <v/>
      </c>
      <c r="J30" s="35" t="str">
        <f>IFERROR(IF(D30="⏹            Finished","Finished, target state irrelevant",VLOOKUP(I30,Recommendations!$A$127:$C$251,2,0)),"")</f>
        <v/>
      </c>
      <c r="K30" s="60">
        <f t="shared" si="6"/>
        <v>0</v>
      </c>
      <c r="L30" s="48"/>
      <c r="M30" s="50" t="s">
        <v>19</v>
      </c>
      <c r="N30" s="45"/>
      <c r="O30" s="43"/>
      <c r="P30" s="43"/>
      <c r="Q30" s="7" t="str">
        <f t="shared" si="11"/>
        <v/>
      </c>
      <c r="R30" s="36" t="str">
        <f>IFERROR(IF(D30="▶️            Not started yet","Not started, current state irrelevant",VLOOKUP(Q30,Recommendations!$A$2:$C$126,2,0)),"")</f>
        <v/>
      </c>
      <c r="S30" s="61">
        <f t="shared" si="7"/>
        <v>0</v>
      </c>
      <c r="T30" s="58"/>
      <c r="U30" s="50" t="s">
        <v>19</v>
      </c>
      <c r="W30" s="66"/>
    </row>
    <row r="31" spans="1:23" s="4" customFormat="1" ht="23" x14ac:dyDescent="0.2">
      <c r="A31" s="53">
        <v>27</v>
      </c>
      <c r="B31" s="41"/>
      <c r="C31" s="42"/>
      <c r="D31" s="43"/>
      <c r="E31" s="34">
        <f t="shared" si="9"/>
        <v>0</v>
      </c>
      <c r="F31" s="45"/>
      <c r="G31" s="43"/>
      <c r="H31" s="43"/>
      <c r="I31" s="7" t="str">
        <f t="shared" si="10"/>
        <v/>
      </c>
      <c r="J31" s="35" t="str">
        <f>IFERROR(IF(D31="⏹            Finished","Finished, target state irrelevant",VLOOKUP(I31,Recommendations!$A$127:$C$251,2,0)),"")</f>
        <v/>
      </c>
      <c r="K31" s="60">
        <f t="shared" si="6"/>
        <v>0</v>
      </c>
      <c r="L31" s="48"/>
      <c r="M31" s="50" t="s">
        <v>19</v>
      </c>
      <c r="N31" s="45"/>
      <c r="O31" s="43"/>
      <c r="P31" s="43"/>
      <c r="Q31" s="7" t="str">
        <f t="shared" si="11"/>
        <v/>
      </c>
      <c r="R31" s="36" t="str">
        <f>IFERROR(IF(D31="▶️            Not started yet","Not started, current state irrelevant",VLOOKUP(Q31,Recommendations!$A$2:$C$126,2,0)),"")</f>
        <v/>
      </c>
      <c r="S31" s="61">
        <f t="shared" si="7"/>
        <v>0</v>
      </c>
      <c r="T31" s="58"/>
      <c r="U31" s="50" t="s">
        <v>19</v>
      </c>
      <c r="W31" s="66"/>
    </row>
    <row r="32" spans="1:23" s="4" customFormat="1" ht="23" x14ac:dyDescent="0.2">
      <c r="A32" s="53">
        <v>28</v>
      </c>
      <c r="B32" s="41"/>
      <c r="C32" s="42"/>
      <c r="D32" s="43"/>
      <c r="E32" s="34">
        <f t="shared" si="9"/>
        <v>0</v>
      </c>
      <c r="F32" s="45"/>
      <c r="G32" s="43"/>
      <c r="H32" s="43"/>
      <c r="I32" s="7" t="str">
        <f t="shared" si="10"/>
        <v/>
      </c>
      <c r="J32" s="35" t="str">
        <f>IFERROR(IF(D32="⏹            Finished","Finished, target state irrelevant",VLOOKUP(I32,Recommendations!$A$127:$C$251,2,0)),"")</f>
        <v/>
      </c>
      <c r="K32" s="60">
        <f t="shared" si="6"/>
        <v>0</v>
      </c>
      <c r="L32" s="48"/>
      <c r="M32" s="50" t="s">
        <v>19</v>
      </c>
      <c r="N32" s="45"/>
      <c r="O32" s="43"/>
      <c r="P32" s="43"/>
      <c r="Q32" s="7" t="str">
        <f t="shared" si="11"/>
        <v/>
      </c>
      <c r="R32" s="36" t="str">
        <f>IFERROR(IF(D32="▶️            Not started yet","Not started, current state irrelevant",VLOOKUP(Q32,Recommendations!$A$2:$C$126,2,0)),"")</f>
        <v/>
      </c>
      <c r="S32" s="61">
        <f t="shared" si="7"/>
        <v>0</v>
      </c>
      <c r="T32" s="58"/>
      <c r="U32" s="50" t="s">
        <v>19</v>
      </c>
      <c r="W32" s="66"/>
    </row>
    <row r="33" spans="1:23" s="4" customFormat="1" ht="23" x14ac:dyDescent="0.2">
      <c r="A33" s="53">
        <v>29</v>
      </c>
      <c r="B33" s="41"/>
      <c r="C33" s="42"/>
      <c r="D33" s="43"/>
      <c r="E33" s="34">
        <f t="shared" si="9"/>
        <v>0</v>
      </c>
      <c r="F33" s="45"/>
      <c r="G33" s="43"/>
      <c r="H33" s="43"/>
      <c r="I33" s="7" t="str">
        <f t="shared" si="10"/>
        <v/>
      </c>
      <c r="J33" s="35" t="str">
        <f>IFERROR(IF(D33="⏹            Finished","Finished, target state irrelevant",VLOOKUP(I33,Recommendations!$A$127:$C$251,2,0)),"")</f>
        <v/>
      </c>
      <c r="K33" s="60">
        <f t="shared" si="6"/>
        <v>0</v>
      </c>
      <c r="L33" s="48"/>
      <c r="M33" s="50" t="s">
        <v>19</v>
      </c>
      <c r="N33" s="45"/>
      <c r="O33" s="43"/>
      <c r="P33" s="43"/>
      <c r="Q33" s="7" t="str">
        <f t="shared" si="11"/>
        <v/>
      </c>
      <c r="R33" s="36" t="str">
        <f>IFERROR(IF(D33="▶️            Not started yet","Not started, current state irrelevant",VLOOKUP(Q33,Recommendations!$A$2:$C$126,2,0)),"")</f>
        <v/>
      </c>
      <c r="S33" s="61">
        <f t="shared" si="7"/>
        <v>0</v>
      </c>
      <c r="T33" s="58"/>
      <c r="U33" s="50" t="s">
        <v>19</v>
      </c>
      <c r="W33" s="66"/>
    </row>
    <row r="34" spans="1:23" s="4" customFormat="1" ht="23" x14ac:dyDescent="0.2">
      <c r="A34" s="53">
        <v>30</v>
      </c>
      <c r="B34" s="41"/>
      <c r="C34" s="42"/>
      <c r="D34" s="43"/>
      <c r="E34" s="34">
        <f t="shared" si="9"/>
        <v>0</v>
      </c>
      <c r="F34" s="45"/>
      <c r="G34" s="43"/>
      <c r="H34" s="43"/>
      <c r="I34" s="7" t="str">
        <f t="shared" si="10"/>
        <v/>
      </c>
      <c r="J34" s="35" t="str">
        <f>IFERROR(IF(D34="⏹            Finished","Finished, target state irrelevant",VLOOKUP(I34,Recommendations!$A$127:$C$251,2,0)),"")</f>
        <v/>
      </c>
      <c r="K34" s="60">
        <f t="shared" si="6"/>
        <v>0</v>
      </c>
      <c r="L34" s="48"/>
      <c r="M34" s="50" t="s">
        <v>19</v>
      </c>
      <c r="N34" s="45"/>
      <c r="O34" s="43"/>
      <c r="P34" s="43"/>
      <c r="Q34" s="7" t="str">
        <f t="shared" si="11"/>
        <v/>
      </c>
      <c r="R34" s="36" t="str">
        <f>IFERROR(IF(D34="▶️            Not started yet","Not started, current state irrelevant",VLOOKUP(Q34,Recommendations!$A$2:$C$126,2,0)),"")</f>
        <v/>
      </c>
      <c r="S34" s="61">
        <f t="shared" si="7"/>
        <v>0</v>
      </c>
      <c r="T34" s="58"/>
      <c r="U34" s="50" t="s">
        <v>19</v>
      </c>
      <c r="W34" s="66"/>
    </row>
    <row r="35" spans="1:23" x14ac:dyDescent="0.2">
      <c r="W35" s="37"/>
    </row>
    <row r="36" spans="1:23" x14ac:dyDescent="0.2">
      <c r="W36" s="37"/>
    </row>
    <row r="37" spans="1:23" x14ac:dyDescent="0.2">
      <c r="W37" s="37"/>
    </row>
  </sheetData>
  <sheetProtection sheet="1" objects="1" scenarios="1"/>
  <mergeCells count="7">
    <mergeCell ref="W5:W34"/>
    <mergeCell ref="A1:U1"/>
    <mergeCell ref="L4:M4"/>
    <mergeCell ref="T4:U4"/>
    <mergeCell ref="A3:E3"/>
    <mergeCell ref="F3:M3"/>
    <mergeCell ref="N3:U3"/>
  </mergeCells>
  <hyperlinks>
    <hyperlink ref="W3" r:id="rId1" tooltip="Send E-Mail to the Authors" xr:uid="{C0DEE54B-C9C8-5447-86C3-0AC4FDBECBF4}"/>
  </hyperlinks>
  <pageMargins left="0.25" right="0.25" top="0.75" bottom="0.75" header="0.3" footer="0.3"/>
  <pageSetup paperSize="9" scale="59" orientation="portrait" horizontalDpi="0" verticalDpi="0"/>
  <legacyDrawing r:id="rId2"/>
  <extLst>
    <ext xmlns:x14="http://schemas.microsoft.com/office/spreadsheetml/2009/9/main" uri="{78C0D931-6437-407d-A8EE-F0AAD7539E65}">
      <x14:conditionalFormattings>
        <x14:conditionalFormatting xmlns:xm="http://schemas.microsoft.com/office/excel/2006/main">
          <x14:cfRule type="iconSet" priority="17" id="{DA4FF65C-5072-624A-9C6E-A8D935B9F01A}">
            <x14:iconSet custom="1">
              <x14:cfvo type="percent">
                <xm:f>0</xm:f>
              </x14:cfvo>
              <x14:cfvo type="percent">
                <xm:f>33</xm:f>
              </x14:cfvo>
              <x14:cfvo type="percent">
                <xm:f>67</xm:f>
              </x14:cfvo>
              <x14:cfIcon iconSet="NoIcons" iconId="0"/>
              <x14:cfIcon iconSet="3TrafficLights1" iconId="1"/>
              <x14:cfIcon iconSet="3TrafficLights1" iconId="0"/>
            </x14:iconSet>
          </x14:cfRule>
          <xm:sqref>K5:K34</xm:sqref>
        </x14:conditionalFormatting>
        <x14:conditionalFormatting xmlns:xm="http://schemas.microsoft.com/office/excel/2006/main">
          <x14:cfRule type="iconSet" priority="16" id="{F63374E6-7DE0-C648-BF40-A0D7B79E5C69}">
            <x14:iconSet custom="1">
              <x14:cfvo type="percent">
                <xm:f>0</xm:f>
              </x14:cfvo>
              <x14:cfvo type="percent">
                <xm:f>33</xm:f>
              </x14:cfvo>
              <x14:cfvo type="percent">
                <xm:f>67</xm:f>
              </x14:cfvo>
              <x14:cfIcon iconSet="NoIcons" iconId="0"/>
              <x14:cfIcon iconSet="3TrafficLights1" iconId="1"/>
              <x14:cfIcon iconSet="3TrafficLights1" iconId="0"/>
            </x14:iconSet>
          </x14:cfRule>
          <xm:sqref>S5</xm:sqref>
        </x14:conditionalFormatting>
        <x14:conditionalFormatting xmlns:xm="http://schemas.microsoft.com/office/excel/2006/main">
          <x14:cfRule type="iconSet" priority="5" id="{C5CB6F40-287B-C249-A6B4-CA643E40AB1C}">
            <x14:iconSet custom="1">
              <x14:cfvo type="percent">
                <xm:f>0</xm:f>
              </x14:cfvo>
              <x14:cfvo type="percent">
                <xm:f>33</xm:f>
              </x14:cfvo>
              <x14:cfvo type="percent">
                <xm:f>67</xm:f>
              </x14:cfvo>
              <x14:cfIcon iconSet="NoIcons" iconId="0"/>
              <x14:cfIcon iconSet="3TrafficLights1" iconId="1"/>
              <x14:cfIcon iconSet="3TrafficLights1" iconId="0"/>
            </x14:iconSet>
          </x14:cfRule>
          <xm:sqref>S6:S34</xm:sqref>
        </x14:conditionalFormatting>
        <x14:conditionalFormatting xmlns:xm="http://schemas.microsoft.com/office/excel/2006/main">
          <x14:cfRule type="iconSet" priority="1" id="{FFDF97B2-2D36-5848-A88F-7871E9B359DF}">
            <x14:iconSet iconSet="4RedToBlack" showValue="0" custom="1">
              <x14:cfvo type="percent">
                <xm:f>0</xm:f>
              </x14:cfvo>
              <x14:cfvo type="num">
                <xm:f>0.1</xm:f>
              </x14:cfvo>
              <x14:cfvo type="num">
                <xm:f>0.2</xm:f>
              </x14:cfvo>
              <x14:cfvo type="num">
                <xm:f>0.5</xm:f>
              </x14:cfvo>
              <x14:cfIcon iconSet="NoIcons" iconId="0"/>
              <x14:cfIcon iconSet="4RedToBlack" iconId="1"/>
              <x14:cfIcon iconSet="4RedToBlack" iconId="2"/>
              <x14:cfIcon iconSet="4RedToBlack" iconId="3"/>
            </x14:iconSet>
          </x14:cfRule>
          <xm:sqref>E5:E34</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94981324-C897-644B-837E-F1311D0B33C7}">
          <x14:formula1>
            <xm:f>'Dropdown Lists'!$B$2:$B$6</xm:f>
          </x14:formula1>
          <xm:sqref>F5:H34 N5:P34</xm:sqref>
        </x14:dataValidation>
        <x14:dataValidation type="list" allowBlank="1" showInputMessage="1" showErrorMessage="1" xr:uid="{1BB2B9CE-E4B7-C049-A407-9191DE205FE0}">
          <x14:formula1>
            <xm:f>'Dropdown Lists'!$A$9:$A$10</xm:f>
          </x14:formula1>
          <xm:sqref>L5:L34 T5:T34</xm:sqref>
        </x14:dataValidation>
        <x14:dataValidation type="list" allowBlank="1" showInputMessage="1" showErrorMessage="1" xr:uid="{5AA44689-2F06-ED43-8EFD-193025C214ED}">
          <x14:formula1>
            <xm:f>'Dropdown Lists'!$A$2:$A$4</xm:f>
          </x14:formula1>
          <xm:sqref>D5:D34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5CB17-5FFE-7C43-A1BB-3C4F6BCEC099}">
  <dimension ref="A1:I251"/>
  <sheetViews>
    <sheetView zoomScale="125" workbookViewId="0">
      <selection activeCell="B29" sqref="B29"/>
    </sheetView>
  </sheetViews>
  <sheetFormatPr baseColWidth="10" defaultColWidth="10.83203125" defaultRowHeight="16" x14ac:dyDescent="0.2"/>
  <cols>
    <col min="1" max="1" width="6.1640625" style="8" bestFit="1" customWidth="1"/>
    <col min="2" max="2" width="50" style="2" customWidth="1"/>
    <col min="3" max="16384" width="10.83203125" style="2"/>
  </cols>
  <sheetData>
    <row r="1" spans="1:2" s="11" customFormat="1" x14ac:dyDescent="0.2">
      <c r="A1" s="10" t="s">
        <v>6</v>
      </c>
      <c r="B1" s="11" t="s">
        <v>5</v>
      </c>
    </row>
    <row r="2" spans="1:2" x14ac:dyDescent="0.2">
      <c r="A2" s="8" t="s">
        <v>113</v>
      </c>
      <c r="B2" s="2" t="s">
        <v>351</v>
      </c>
    </row>
    <row r="3" spans="1:2" x14ac:dyDescent="0.2">
      <c r="A3" s="8" t="s">
        <v>114</v>
      </c>
      <c r="B3" s="2" t="s">
        <v>352</v>
      </c>
    </row>
    <row r="4" spans="1:2" x14ac:dyDescent="0.2">
      <c r="A4" s="8" t="s">
        <v>115</v>
      </c>
      <c r="B4" s="2" t="s">
        <v>352</v>
      </c>
    </row>
    <row r="5" spans="1:2" x14ac:dyDescent="0.2">
      <c r="A5" s="8" t="s">
        <v>116</v>
      </c>
      <c r="B5" s="2" t="s">
        <v>353</v>
      </c>
    </row>
    <row r="6" spans="1:2" x14ac:dyDescent="0.2">
      <c r="A6" s="8" t="s">
        <v>117</v>
      </c>
      <c r="B6" s="2" t="s">
        <v>353</v>
      </c>
    </row>
    <row r="7" spans="1:2" x14ac:dyDescent="0.2">
      <c r="A7" s="8" t="s">
        <v>118</v>
      </c>
      <c r="B7" s="2" t="s">
        <v>352</v>
      </c>
    </row>
    <row r="8" spans="1:2" x14ac:dyDescent="0.2">
      <c r="A8" s="8" t="s">
        <v>119</v>
      </c>
      <c r="B8" s="2" t="s">
        <v>352</v>
      </c>
    </row>
    <row r="9" spans="1:2" x14ac:dyDescent="0.2">
      <c r="A9" s="8" t="s">
        <v>120</v>
      </c>
      <c r="B9" s="2" t="s">
        <v>352</v>
      </c>
    </row>
    <row r="10" spans="1:2" x14ac:dyDescent="0.2">
      <c r="A10" s="8" t="s">
        <v>121</v>
      </c>
      <c r="B10" s="2" t="s">
        <v>354</v>
      </c>
    </row>
    <row r="11" spans="1:2" x14ac:dyDescent="0.2">
      <c r="A11" s="8" t="s">
        <v>122</v>
      </c>
      <c r="B11" s="2" t="s">
        <v>354</v>
      </c>
    </row>
    <row r="12" spans="1:2" x14ac:dyDescent="0.2">
      <c r="A12" s="8" t="s">
        <v>123</v>
      </c>
      <c r="B12" s="2" t="s">
        <v>352</v>
      </c>
    </row>
    <row r="13" spans="1:2" x14ac:dyDescent="0.2">
      <c r="A13" s="8" t="s">
        <v>124</v>
      </c>
      <c r="B13" s="2" t="s">
        <v>352</v>
      </c>
    </row>
    <row r="14" spans="1:2" x14ac:dyDescent="0.2">
      <c r="A14" s="8" t="s">
        <v>125</v>
      </c>
      <c r="B14" s="2" t="s">
        <v>352</v>
      </c>
    </row>
    <row r="15" spans="1:2" x14ac:dyDescent="0.2">
      <c r="A15" s="8" t="s">
        <v>126</v>
      </c>
      <c r="B15" s="2" t="s">
        <v>354</v>
      </c>
    </row>
    <row r="16" spans="1:2" x14ac:dyDescent="0.2">
      <c r="A16" s="8" t="s">
        <v>127</v>
      </c>
      <c r="B16" s="2" t="s">
        <v>354</v>
      </c>
    </row>
    <row r="17" spans="1:2" x14ac:dyDescent="0.2">
      <c r="A17" s="8" t="s">
        <v>128</v>
      </c>
      <c r="B17" s="8" t="s">
        <v>355</v>
      </c>
    </row>
    <row r="18" spans="1:2" x14ac:dyDescent="0.2">
      <c r="A18" s="8" t="s">
        <v>129</v>
      </c>
      <c r="B18" s="8" t="s">
        <v>355</v>
      </c>
    </row>
    <row r="19" spans="1:2" x14ac:dyDescent="0.2">
      <c r="A19" s="8" t="s">
        <v>130</v>
      </c>
      <c r="B19" s="8" t="s">
        <v>355</v>
      </c>
    </row>
    <row r="20" spans="1:2" x14ac:dyDescent="0.2">
      <c r="A20" s="8" t="s">
        <v>131</v>
      </c>
      <c r="B20" s="8" t="s">
        <v>370</v>
      </c>
    </row>
    <row r="21" spans="1:2" x14ac:dyDescent="0.2">
      <c r="A21" s="8" t="s">
        <v>132</v>
      </c>
      <c r="B21" s="8" t="s">
        <v>370</v>
      </c>
    </row>
    <row r="22" spans="1:2" x14ac:dyDescent="0.2">
      <c r="A22" s="8" t="s">
        <v>133</v>
      </c>
      <c r="B22" s="8" t="s">
        <v>355</v>
      </c>
    </row>
    <row r="23" spans="1:2" x14ac:dyDescent="0.2">
      <c r="A23" s="8" t="s">
        <v>134</v>
      </c>
      <c r="B23" s="8" t="s">
        <v>355</v>
      </c>
    </row>
    <row r="24" spans="1:2" x14ac:dyDescent="0.2">
      <c r="A24" s="8" t="s">
        <v>135</v>
      </c>
      <c r="B24" s="8" t="s">
        <v>355</v>
      </c>
    </row>
    <row r="25" spans="1:2" x14ac:dyDescent="0.2">
      <c r="A25" s="8" t="s">
        <v>136</v>
      </c>
      <c r="B25" s="8" t="s">
        <v>370</v>
      </c>
    </row>
    <row r="26" spans="1:2" x14ac:dyDescent="0.2">
      <c r="A26" s="8" t="s">
        <v>137</v>
      </c>
      <c r="B26" s="8" t="s">
        <v>370</v>
      </c>
    </row>
    <row r="27" spans="1:2" x14ac:dyDescent="0.2">
      <c r="A27" s="8" t="s">
        <v>138</v>
      </c>
      <c r="B27" s="8" t="s">
        <v>357</v>
      </c>
    </row>
    <row r="28" spans="1:2" x14ac:dyDescent="0.2">
      <c r="A28" s="8" t="s">
        <v>139</v>
      </c>
      <c r="B28" s="8" t="s">
        <v>358</v>
      </c>
    </row>
    <row r="29" spans="1:2" x14ac:dyDescent="0.2">
      <c r="A29" s="8" t="s">
        <v>140</v>
      </c>
      <c r="B29" s="8" t="s">
        <v>359</v>
      </c>
    </row>
    <row r="30" spans="1:2" x14ac:dyDescent="0.2">
      <c r="A30" s="8" t="s">
        <v>141</v>
      </c>
      <c r="B30" s="8" t="s">
        <v>362</v>
      </c>
    </row>
    <row r="31" spans="1:2" x14ac:dyDescent="0.2">
      <c r="A31" s="8" t="s">
        <v>142</v>
      </c>
      <c r="B31" s="8" t="s">
        <v>362</v>
      </c>
    </row>
    <row r="32" spans="1:2" x14ac:dyDescent="0.2">
      <c r="A32" s="8" t="s">
        <v>143</v>
      </c>
      <c r="B32" s="2" t="s">
        <v>24</v>
      </c>
    </row>
    <row r="33" spans="1:2" x14ac:dyDescent="0.2">
      <c r="A33" s="8" t="s">
        <v>23</v>
      </c>
      <c r="B33" s="2" t="s">
        <v>24</v>
      </c>
    </row>
    <row r="34" spans="1:2" x14ac:dyDescent="0.2">
      <c r="A34" s="8" t="s">
        <v>144</v>
      </c>
      <c r="B34" s="8" t="s">
        <v>361</v>
      </c>
    </row>
    <row r="35" spans="1:2" x14ac:dyDescent="0.2">
      <c r="A35" s="8" t="s">
        <v>145</v>
      </c>
      <c r="B35" s="8" t="s">
        <v>360</v>
      </c>
    </row>
    <row r="36" spans="1:2" x14ac:dyDescent="0.2">
      <c r="A36" s="8" t="s">
        <v>146</v>
      </c>
      <c r="B36" s="8" t="s">
        <v>360</v>
      </c>
    </row>
    <row r="37" spans="1:2" x14ac:dyDescent="0.2">
      <c r="A37" s="8" t="s">
        <v>147</v>
      </c>
      <c r="B37" s="8" t="s">
        <v>363</v>
      </c>
    </row>
    <row r="38" spans="1:2" x14ac:dyDescent="0.2">
      <c r="A38" s="8" t="s">
        <v>148</v>
      </c>
      <c r="B38" s="8" t="s">
        <v>363</v>
      </c>
    </row>
    <row r="39" spans="1:2" x14ac:dyDescent="0.2">
      <c r="A39" s="8" t="s">
        <v>149</v>
      </c>
      <c r="B39" s="8" t="s">
        <v>364</v>
      </c>
    </row>
    <row r="40" spans="1:2" x14ac:dyDescent="0.2">
      <c r="A40" s="8" t="s">
        <v>150</v>
      </c>
      <c r="B40" s="2" t="s">
        <v>356</v>
      </c>
    </row>
    <row r="41" spans="1:2" x14ac:dyDescent="0.2">
      <c r="A41" s="8" t="s">
        <v>151</v>
      </c>
      <c r="B41" s="2" t="s">
        <v>356</v>
      </c>
    </row>
    <row r="42" spans="1:2" x14ac:dyDescent="0.2">
      <c r="A42" s="8" t="s">
        <v>152</v>
      </c>
      <c r="B42" s="8" t="s">
        <v>365</v>
      </c>
    </row>
    <row r="43" spans="1:2" x14ac:dyDescent="0.2">
      <c r="A43" s="8" t="s">
        <v>153</v>
      </c>
      <c r="B43" s="8" t="s">
        <v>365</v>
      </c>
    </row>
    <row r="44" spans="1:2" x14ac:dyDescent="0.2">
      <c r="A44" s="8" t="s">
        <v>154</v>
      </c>
      <c r="B44" s="8" t="s">
        <v>365</v>
      </c>
    </row>
    <row r="45" spans="1:2" x14ac:dyDescent="0.2">
      <c r="A45" s="8" t="s">
        <v>155</v>
      </c>
      <c r="B45" s="8" t="s">
        <v>371</v>
      </c>
    </row>
    <row r="46" spans="1:2" x14ac:dyDescent="0.2">
      <c r="A46" s="8" t="s">
        <v>156</v>
      </c>
      <c r="B46" s="8" t="s">
        <v>371</v>
      </c>
    </row>
    <row r="47" spans="1:2" x14ac:dyDescent="0.2">
      <c r="A47" s="8" t="s">
        <v>157</v>
      </c>
      <c r="B47" s="8" t="s">
        <v>366</v>
      </c>
    </row>
    <row r="48" spans="1:2" x14ac:dyDescent="0.2">
      <c r="A48" s="8" t="s">
        <v>158</v>
      </c>
      <c r="B48" s="8" t="s">
        <v>366</v>
      </c>
    </row>
    <row r="49" spans="1:9" x14ac:dyDescent="0.2">
      <c r="A49" s="8" t="s">
        <v>159</v>
      </c>
      <c r="B49" s="8" t="s">
        <v>366</v>
      </c>
    </row>
    <row r="50" spans="1:9" x14ac:dyDescent="0.2">
      <c r="A50" s="8" t="s">
        <v>160</v>
      </c>
      <c r="B50" s="8" t="s">
        <v>371</v>
      </c>
    </row>
    <row r="51" spans="1:9" x14ac:dyDescent="0.2">
      <c r="A51" s="8" t="s">
        <v>161</v>
      </c>
      <c r="B51" s="8" t="s">
        <v>371</v>
      </c>
    </row>
    <row r="52" spans="1:9" x14ac:dyDescent="0.2">
      <c r="A52" s="8" t="s">
        <v>30</v>
      </c>
      <c r="B52" s="2" t="s">
        <v>31</v>
      </c>
    </row>
    <row r="53" spans="1:9" x14ac:dyDescent="0.2">
      <c r="A53" s="8" t="s">
        <v>162</v>
      </c>
      <c r="B53" s="2" t="s">
        <v>31</v>
      </c>
    </row>
    <row r="54" spans="1:9" x14ac:dyDescent="0.2">
      <c r="A54" s="8" t="s">
        <v>163</v>
      </c>
      <c r="B54" s="2" t="s">
        <v>31</v>
      </c>
    </row>
    <row r="55" spans="1:9" x14ac:dyDescent="0.2">
      <c r="A55" s="8" t="s">
        <v>164</v>
      </c>
      <c r="B55" s="2" t="s">
        <v>372</v>
      </c>
    </row>
    <row r="56" spans="1:9" x14ac:dyDescent="0.2">
      <c r="A56" s="8" t="s">
        <v>165</v>
      </c>
      <c r="B56" s="8" t="s">
        <v>378</v>
      </c>
    </row>
    <row r="57" spans="1:9" x14ac:dyDescent="0.2">
      <c r="A57" s="8" t="s">
        <v>166</v>
      </c>
      <c r="B57" s="2" t="s">
        <v>379</v>
      </c>
    </row>
    <row r="58" spans="1:9" x14ac:dyDescent="0.2">
      <c r="A58" s="8" t="s">
        <v>167</v>
      </c>
      <c r="B58" s="2" t="s">
        <v>379</v>
      </c>
    </row>
    <row r="59" spans="1:9" x14ac:dyDescent="0.2">
      <c r="A59" s="8" t="s">
        <v>168</v>
      </c>
      <c r="B59" s="2" t="s">
        <v>372</v>
      </c>
    </row>
    <row r="60" spans="1:9" x14ac:dyDescent="0.2">
      <c r="A60" s="8" t="s">
        <v>169</v>
      </c>
      <c r="B60" s="2" t="s">
        <v>372</v>
      </c>
    </row>
    <row r="61" spans="1:9" x14ac:dyDescent="0.2">
      <c r="A61" s="8" t="s">
        <v>170</v>
      </c>
      <c r="B61" s="8" t="s">
        <v>380</v>
      </c>
    </row>
    <row r="62" spans="1:9" x14ac:dyDescent="0.2">
      <c r="A62" s="8" t="s">
        <v>171</v>
      </c>
      <c r="B62" s="2" t="s">
        <v>381</v>
      </c>
    </row>
    <row r="63" spans="1:9" x14ac:dyDescent="0.2">
      <c r="A63" s="64" t="s">
        <v>172</v>
      </c>
      <c r="B63" s="62" t="s">
        <v>381</v>
      </c>
    </row>
    <row r="64" spans="1:9" x14ac:dyDescent="0.2">
      <c r="A64" s="64" t="s">
        <v>173</v>
      </c>
      <c r="B64" s="64" t="s">
        <v>431</v>
      </c>
      <c r="C64" s="63"/>
      <c r="I64" s="63"/>
    </row>
    <row r="65" spans="1:9" x14ac:dyDescent="0.2">
      <c r="A65" s="64" t="s">
        <v>174</v>
      </c>
      <c r="B65" s="64" t="s">
        <v>432</v>
      </c>
      <c r="C65" s="63"/>
      <c r="I65" s="63"/>
    </row>
    <row r="66" spans="1:9" x14ac:dyDescent="0.2">
      <c r="A66" s="64" t="s">
        <v>175</v>
      </c>
      <c r="B66" s="64" t="s">
        <v>388</v>
      </c>
      <c r="C66" s="63"/>
      <c r="I66" s="63"/>
    </row>
    <row r="67" spans="1:9" x14ac:dyDescent="0.2">
      <c r="A67" s="64" t="s">
        <v>176</v>
      </c>
      <c r="B67" s="64" t="s">
        <v>382</v>
      </c>
    </row>
    <row r="68" spans="1:9" x14ac:dyDescent="0.2">
      <c r="A68" s="8" t="s">
        <v>177</v>
      </c>
      <c r="B68" s="8" t="s">
        <v>382</v>
      </c>
    </row>
    <row r="69" spans="1:9" x14ac:dyDescent="0.2">
      <c r="A69" s="8" t="s">
        <v>178</v>
      </c>
      <c r="B69" s="8" t="s">
        <v>383</v>
      </c>
    </row>
    <row r="70" spans="1:9" x14ac:dyDescent="0.2">
      <c r="A70" s="8" t="s">
        <v>179</v>
      </c>
      <c r="B70" s="8" t="s">
        <v>384</v>
      </c>
    </row>
    <row r="71" spans="1:9" x14ac:dyDescent="0.2">
      <c r="A71" s="8" t="s">
        <v>180</v>
      </c>
      <c r="B71" s="8" t="s">
        <v>385</v>
      </c>
    </row>
    <row r="72" spans="1:9" x14ac:dyDescent="0.2">
      <c r="A72" s="8" t="s">
        <v>181</v>
      </c>
      <c r="B72" s="8" t="s">
        <v>386</v>
      </c>
    </row>
    <row r="73" spans="1:9" x14ac:dyDescent="0.2">
      <c r="A73" s="8" t="s">
        <v>182</v>
      </c>
      <c r="B73" s="8" t="s">
        <v>386</v>
      </c>
    </row>
    <row r="74" spans="1:9" x14ac:dyDescent="0.2">
      <c r="A74" s="8" t="s">
        <v>183</v>
      </c>
      <c r="B74" s="8" t="s">
        <v>387</v>
      </c>
    </row>
    <row r="75" spans="1:9" x14ac:dyDescent="0.2">
      <c r="A75" s="8" t="s">
        <v>184</v>
      </c>
      <c r="B75" s="8" t="s">
        <v>388</v>
      </c>
    </row>
    <row r="76" spans="1:9" x14ac:dyDescent="0.2">
      <c r="A76" s="8" t="s">
        <v>185</v>
      </c>
      <c r="B76" s="8" t="s">
        <v>388</v>
      </c>
    </row>
    <row r="77" spans="1:9" x14ac:dyDescent="0.2">
      <c r="A77" s="8" t="s">
        <v>186</v>
      </c>
      <c r="B77" s="2" t="s">
        <v>373</v>
      </c>
    </row>
    <row r="78" spans="1:9" x14ac:dyDescent="0.2">
      <c r="A78" s="8" t="s">
        <v>187</v>
      </c>
      <c r="B78" s="2" t="s">
        <v>373</v>
      </c>
    </row>
    <row r="79" spans="1:9" x14ac:dyDescent="0.2">
      <c r="A79" s="8" t="s">
        <v>188</v>
      </c>
      <c r="B79" s="2" t="s">
        <v>372</v>
      </c>
    </row>
    <row r="80" spans="1:9" x14ac:dyDescent="0.2">
      <c r="A80" s="8" t="s">
        <v>189</v>
      </c>
      <c r="B80" s="2" t="s">
        <v>372</v>
      </c>
    </row>
    <row r="81" spans="1:2" x14ac:dyDescent="0.2">
      <c r="A81" s="8" t="s">
        <v>190</v>
      </c>
      <c r="B81" s="8" t="s">
        <v>399</v>
      </c>
    </row>
    <row r="82" spans="1:2" x14ac:dyDescent="0.2">
      <c r="A82" s="8" t="s">
        <v>191</v>
      </c>
      <c r="B82" s="8" t="s">
        <v>396</v>
      </c>
    </row>
    <row r="83" spans="1:2" x14ac:dyDescent="0.2">
      <c r="A83" s="8" t="s">
        <v>192</v>
      </c>
      <c r="B83" s="8" t="s">
        <v>396</v>
      </c>
    </row>
    <row r="84" spans="1:2" x14ac:dyDescent="0.2">
      <c r="A84" s="8" t="s">
        <v>193</v>
      </c>
      <c r="B84" s="8" t="s">
        <v>397</v>
      </c>
    </row>
    <row r="85" spans="1:2" x14ac:dyDescent="0.2">
      <c r="A85" s="8" t="s">
        <v>194</v>
      </c>
      <c r="B85" s="8" t="s">
        <v>398</v>
      </c>
    </row>
    <row r="86" spans="1:2" x14ac:dyDescent="0.2">
      <c r="A86" s="8" t="s">
        <v>195</v>
      </c>
      <c r="B86" s="8" t="s">
        <v>428</v>
      </c>
    </row>
    <row r="87" spans="1:2" x14ac:dyDescent="0.2">
      <c r="A87" s="8" t="s">
        <v>16</v>
      </c>
      <c r="B87" s="2" t="s">
        <v>375</v>
      </c>
    </row>
    <row r="88" spans="1:2" x14ac:dyDescent="0.2">
      <c r="A88" s="8" t="s">
        <v>196</v>
      </c>
      <c r="B88" s="8" t="s">
        <v>389</v>
      </c>
    </row>
    <row r="89" spans="1:2" x14ac:dyDescent="0.2">
      <c r="A89" s="8" t="s">
        <v>197</v>
      </c>
      <c r="B89" s="8" t="s">
        <v>389</v>
      </c>
    </row>
    <row r="90" spans="1:2" x14ac:dyDescent="0.2">
      <c r="A90" s="8" t="s">
        <v>198</v>
      </c>
      <c r="B90" s="8" t="s">
        <v>390</v>
      </c>
    </row>
    <row r="91" spans="1:2" x14ac:dyDescent="0.2">
      <c r="A91" s="8" t="s">
        <v>199</v>
      </c>
      <c r="B91" s="8" t="s">
        <v>391</v>
      </c>
    </row>
    <row r="92" spans="1:2" x14ac:dyDescent="0.2">
      <c r="A92" s="8" t="s">
        <v>200</v>
      </c>
      <c r="B92" s="8" t="s">
        <v>430</v>
      </c>
    </row>
    <row r="93" spans="1:2" x14ac:dyDescent="0.2">
      <c r="A93" s="8" t="s">
        <v>201</v>
      </c>
      <c r="B93" s="8" t="s">
        <v>430</v>
      </c>
    </row>
    <row r="94" spans="1:2" x14ac:dyDescent="0.2">
      <c r="A94" s="8" t="s">
        <v>202</v>
      </c>
      <c r="B94" s="8" t="s">
        <v>392</v>
      </c>
    </row>
    <row r="95" spans="1:2" x14ac:dyDescent="0.2">
      <c r="A95" s="8" t="s">
        <v>203</v>
      </c>
      <c r="B95" s="2" t="s">
        <v>393</v>
      </c>
    </row>
    <row r="96" spans="1:2" x14ac:dyDescent="0.2">
      <c r="A96" s="8" t="s">
        <v>204</v>
      </c>
      <c r="B96" s="2" t="s">
        <v>393</v>
      </c>
    </row>
    <row r="97" spans="1:2" x14ac:dyDescent="0.2">
      <c r="A97" s="8" t="s">
        <v>205</v>
      </c>
      <c r="B97" s="2" t="s">
        <v>20</v>
      </c>
    </row>
    <row r="98" spans="1:2" x14ac:dyDescent="0.2">
      <c r="A98" s="8" t="s">
        <v>22</v>
      </c>
      <c r="B98" s="2" t="s">
        <v>20</v>
      </c>
    </row>
    <row r="99" spans="1:2" x14ac:dyDescent="0.2">
      <c r="A99" s="8" t="s">
        <v>206</v>
      </c>
      <c r="B99" s="8" t="s">
        <v>392</v>
      </c>
    </row>
    <row r="100" spans="1:2" x14ac:dyDescent="0.2">
      <c r="A100" s="8" t="s">
        <v>207</v>
      </c>
      <c r="B100" s="2" t="s">
        <v>393</v>
      </c>
    </row>
    <row r="101" spans="1:2" x14ac:dyDescent="0.2">
      <c r="A101" s="8" t="s">
        <v>208</v>
      </c>
      <c r="B101" s="2" t="s">
        <v>393</v>
      </c>
    </row>
    <row r="102" spans="1:2" x14ac:dyDescent="0.2">
      <c r="A102" s="8" t="s">
        <v>209</v>
      </c>
      <c r="B102" s="2" t="s">
        <v>374</v>
      </c>
    </row>
    <row r="103" spans="1:2" x14ac:dyDescent="0.2">
      <c r="A103" s="8" t="s">
        <v>210</v>
      </c>
      <c r="B103" s="2" t="s">
        <v>373</v>
      </c>
    </row>
    <row r="104" spans="1:2" x14ac:dyDescent="0.2">
      <c r="A104" s="8" t="s">
        <v>211</v>
      </c>
      <c r="B104" s="2" t="s">
        <v>372</v>
      </c>
    </row>
    <row r="105" spans="1:2" x14ac:dyDescent="0.2">
      <c r="A105" s="8" t="s">
        <v>212</v>
      </c>
      <c r="B105" s="2" t="s">
        <v>372</v>
      </c>
    </row>
    <row r="106" spans="1:2" x14ac:dyDescent="0.2">
      <c r="A106" s="8" t="s">
        <v>213</v>
      </c>
      <c r="B106" s="8" t="s">
        <v>399</v>
      </c>
    </row>
    <row r="107" spans="1:2" x14ac:dyDescent="0.2">
      <c r="A107" s="8" t="s">
        <v>214</v>
      </c>
      <c r="B107" s="8" t="s">
        <v>396</v>
      </c>
    </row>
    <row r="108" spans="1:2" x14ac:dyDescent="0.2">
      <c r="A108" s="8" t="s">
        <v>215</v>
      </c>
      <c r="B108" s="8" t="s">
        <v>396</v>
      </c>
    </row>
    <row r="109" spans="1:2" x14ac:dyDescent="0.2">
      <c r="A109" s="8" t="s">
        <v>216</v>
      </c>
      <c r="B109" s="8" t="s">
        <v>397</v>
      </c>
    </row>
    <row r="110" spans="1:2" x14ac:dyDescent="0.2">
      <c r="A110" s="8" t="s">
        <v>217</v>
      </c>
      <c r="B110" s="8" t="s">
        <v>398</v>
      </c>
    </row>
    <row r="111" spans="1:2" x14ac:dyDescent="0.2">
      <c r="A111" s="8" t="s">
        <v>218</v>
      </c>
      <c r="B111" s="8" t="s">
        <v>428</v>
      </c>
    </row>
    <row r="112" spans="1:2" x14ac:dyDescent="0.2">
      <c r="A112" s="8" t="s">
        <v>219</v>
      </c>
      <c r="B112" s="2" t="s">
        <v>375</v>
      </c>
    </row>
    <row r="113" spans="1:2" x14ac:dyDescent="0.2">
      <c r="A113" s="8" t="s">
        <v>220</v>
      </c>
      <c r="B113" s="8" t="s">
        <v>429</v>
      </c>
    </row>
    <row r="114" spans="1:2" x14ac:dyDescent="0.2">
      <c r="A114" s="8" t="s">
        <v>221</v>
      </c>
      <c r="B114" s="8" t="s">
        <v>429</v>
      </c>
    </row>
    <row r="115" spans="1:2" x14ac:dyDescent="0.2">
      <c r="A115" s="8" t="s">
        <v>222</v>
      </c>
      <c r="B115" s="8" t="s">
        <v>390</v>
      </c>
    </row>
    <row r="116" spans="1:2" x14ac:dyDescent="0.2">
      <c r="A116" s="8" t="s">
        <v>223</v>
      </c>
      <c r="B116" s="8" t="s">
        <v>391</v>
      </c>
    </row>
    <row r="117" spans="1:2" x14ac:dyDescent="0.2">
      <c r="A117" s="64" t="s">
        <v>224</v>
      </c>
      <c r="B117" s="8" t="s">
        <v>430</v>
      </c>
    </row>
    <row r="118" spans="1:2" x14ac:dyDescent="0.2">
      <c r="A118" s="64" t="s">
        <v>225</v>
      </c>
      <c r="B118" s="8" t="s">
        <v>430</v>
      </c>
    </row>
    <row r="119" spans="1:2" x14ac:dyDescent="0.2">
      <c r="A119" s="64" t="s">
        <v>226</v>
      </c>
      <c r="B119" s="8" t="s">
        <v>392</v>
      </c>
    </row>
    <row r="120" spans="1:2" x14ac:dyDescent="0.2">
      <c r="A120" s="64" t="s">
        <v>227</v>
      </c>
      <c r="B120" s="2" t="s">
        <v>393</v>
      </c>
    </row>
    <row r="121" spans="1:2" x14ac:dyDescent="0.2">
      <c r="A121" s="64" t="s">
        <v>228</v>
      </c>
      <c r="B121" s="2" t="s">
        <v>393</v>
      </c>
    </row>
    <row r="122" spans="1:2" x14ac:dyDescent="0.2">
      <c r="A122" s="8" t="s">
        <v>229</v>
      </c>
      <c r="B122" s="62" t="s">
        <v>377</v>
      </c>
    </row>
    <row r="123" spans="1:2" x14ac:dyDescent="0.2">
      <c r="A123" s="8" t="s">
        <v>7</v>
      </c>
      <c r="B123" s="2" t="s">
        <v>20</v>
      </c>
    </row>
    <row r="124" spans="1:2" x14ac:dyDescent="0.2">
      <c r="A124" s="8" t="s">
        <v>230</v>
      </c>
      <c r="B124" s="2" t="s">
        <v>376</v>
      </c>
    </row>
    <row r="125" spans="1:2" x14ac:dyDescent="0.2">
      <c r="A125" s="8" t="s">
        <v>231</v>
      </c>
      <c r="B125" s="2" t="s">
        <v>28</v>
      </c>
    </row>
    <row r="126" spans="1:2" x14ac:dyDescent="0.2">
      <c r="A126" s="8" t="s">
        <v>27</v>
      </c>
      <c r="B126" s="2" t="s">
        <v>28</v>
      </c>
    </row>
    <row r="127" spans="1:2" x14ac:dyDescent="0.2">
      <c r="A127" s="8" t="s">
        <v>232</v>
      </c>
      <c r="B127" s="8" t="s">
        <v>410</v>
      </c>
    </row>
    <row r="128" spans="1:2" x14ac:dyDescent="0.2">
      <c r="A128" s="8" t="s">
        <v>233</v>
      </c>
      <c r="B128" s="8" t="s">
        <v>410</v>
      </c>
    </row>
    <row r="129" spans="1:3" x14ac:dyDescent="0.2">
      <c r="A129" s="8" t="s">
        <v>234</v>
      </c>
      <c r="B129" s="8" t="s">
        <v>410</v>
      </c>
    </row>
    <row r="130" spans="1:3" x14ac:dyDescent="0.2">
      <c r="A130" s="8" t="s">
        <v>235</v>
      </c>
      <c r="B130" s="8" t="s">
        <v>411</v>
      </c>
    </row>
    <row r="131" spans="1:3" x14ac:dyDescent="0.2">
      <c r="A131" s="8" t="s">
        <v>236</v>
      </c>
      <c r="B131" s="8" t="s">
        <v>422</v>
      </c>
    </row>
    <row r="132" spans="1:3" x14ac:dyDescent="0.2">
      <c r="A132" s="8" t="s">
        <v>237</v>
      </c>
      <c r="B132" s="8" t="s">
        <v>410</v>
      </c>
    </row>
    <row r="133" spans="1:3" x14ac:dyDescent="0.2">
      <c r="A133" s="8" t="s">
        <v>238</v>
      </c>
      <c r="B133" s="8" t="s">
        <v>410</v>
      </c>
    </row>
    <row r="134" spans="1:3" x14ac:dyDescent="0.2">
      <c r="A134" s="8" t="s">
        <v>239</v>
      </c>
      <c r="B134" s="8" t="s">
        <v>410</v>
      </c>
      <c r="C134" s="8"/>
    </row>
    <row r="135" spans="1:3" x14ac:dyDescent="0.2">
      <c r="A135" s="8" t="s">
        <v>240</v>
      </c>
      <c r="B135" s="8" t="s">
        <v>411</v>
      </c>
    </row>
    <row r="136" spans="1:3" x14ac:dyDescent="0.2">
      <c r="A136" s="8" t="s">
        <v>241</v>
      </c>
      <c r="B136" s="8" t="s">
        <v>411</v>
      </c>
    </row>
    <row r="137" spans="1:3" x14ac:dyDescent="0.2">
      <c r="A137" s="8" t="s">
        <v>242</v>
      </c>
      <c r="B137" s="8" t="s">
        <v>410</v>
      </c>
    </row>
    <row r="138" spans="1:3" x14ac:dyDescent="0.2">
      <c r="A138" s="8" t="s">
        <v>243</v>
      </c>
      <c r="B138" s="8" t="s">
        <v>410</v>
      </c>
    </row>
    <row r="139" spans="1:3" x14ac:dyDescent="0.2">
      <c r="A139" s="8" t="s">
        <v>244</v>
      </c>
      <c r="B139" s="8" t="s">
        <v>410</v>
      </c>
    </row>
    <row r="140" spans="1:3" x14ac:dyDescent="0.2">
      <c r="A140" s="8" t="s">
        <v>245</v>
      </c>
      <c r="B140" s="8" t="s">
        <v>411</v>
      </c>
    </row>
    <row r="141" spans="1:3" x14ac:dyDescent="0.2">
      <c r="A141" s="8" t="s">
        <v>246</v>
      </c>
      <c r="B141" s="8" t="s">
        <v>422</v>
      </c>
    </row>
    <row r="142" spans="1:3" x14ac:dyDescent="0.2">
      <c r="A142" s="8" t="s">
        <v>247</v>
      </c>
      <c r="B142" s="8" t="s">
        <v>412</v>
      </c>
    </row>
    <row r="143" spans="1:3" x14ac:dyDescent="0.2">
      <c r="A143" s="8" t="s">
        <v>248</v>
      </c>
      <c r="B143" s="8" t="s">
        <v>413</v>
      </c>
    </row>
    <row r="144" spans="1:3" x14ac:dyDescent="0.2">
      <c r="A144" s="8" t="s">
        <v>249</v>
      </c>
      <c r="B144" s="8" t="s">
        <v>415</v>
      </c>
    </row>
    <row r="145" spans="1:2" x14ac:dyDescent="0.2">
      <c r="A145" s="8" t="s">
        <v>250</v>
      </c>
      <c r="B145" s="8" t="s">
        <v>414</v>
      </c>
    </row>
    <row r="146" spans="1:2" x14ac:dyDescent="0.2">
      <c r="A146" s="8" t="s">
        <v>251</v>
      </c>
      <c r="B146" s="8" t="s">
        <v>421</v>
      </c>
    </row>
    <row r="147" spans="1:2" x14ac:dyDescent="0.2">
      <c r="A147" s="8" t="s">
        <v>252</v>
      </c>
      <c r="B147" s="8" t="s">
        <v>412</v>
      </c>
    </row>
    <row r="148" spans="1:2" x14ac:dyDescent="0.2">
      <c r="A148" s="8" t="s">
        <v>253</v>
      </c>
      <c r="B148" s="8" t="s">
        <v>413</v>
      </c>
    </row>
    <row r="149" spans="1:2" x14ac:dyDescent="0.2">
      <c r="A149" s="8" t="s">
        <v>254</v>
      </c>
      <c r="B149" s="8" t="s">
        <v>415</v>
      </c>
    </row>
    <row r="150" spans="1:2" x14ac:dyDescent="0.2">
      <c r="A150" s="8" t="s">
        <v>255</v>
      </c>
      <c r="B150" s="8" t="s">
        <v>414</v>
      </c>
    </row>
    <row r="151" spans="1:2" x14ac:dyDescent="0.2">
      <c r="A151" s="8" t="s">
        <v>256</v>
      </c>
      <c r="B151" s="8" t="s">
        <v>421</v>
      </c>
    </row>
    <row r="152" spans="1:2" x14ac:dyDescent="0.2">
      <c r="A152" s="8" t="s">
        <v>257</v>
      </c>
      <c r="B152" s="8" t="s">
        <v>410</v>
      </c>
    </row>
    <row r="153" spans="1:2" x14ac:dyDescent="0.2">
      <c r="A153" s="8" t="s">
        <v>258</v>
      </c>
      <c r="B153" s="8" t="s">
        <v>410</v>
      </c>
    </row>
    <row r="154" spans="1:2" x14ac:dyDescent="0.2">
      <c r="A154" s="8" t="s">
        <v>259</v>
      </c>
      <c r="B154" s="8" t="s">
        <v>416</v>
      </c>
    </row>
    <row r="155" spans="1:2" x14ac:dyDescent="0.2">
      <c r="A155" s="8" t="s">
        <v>260</v>
      </c>
      <c r="B155" s="8" t="s">
        <v>417</v>
      </c>
    </row>
    <row r="156" spans="1:2" x14ac:dyDescent="0.2">
      <c r="A156" s="8" t="s">
        <v>261</v>
      </c>
      <c r="B156" s="8" t="s">
        <v>420</v>
      </c>
    </row>
    <row r="157" spans="1:2" x14ac:dyDescent="0.2">
      <c r="A157" s="8" t="s">
        <v>262</v>
      </c>
      <c r="B157" s="8" t="s">
        <v>418</v>
      </c>
    </row>
    <row r="158" spans="1:2" x14ac:dyDescent="0.2">
      <c r="A158" s="8" t="s">
        <v>263</v>
      </c>
      <c r="B158" s="8" t="s">
        <v>419</v>
      </c>
    </row>
    <row r="159" spans="1:2" x14ac:dyDescent="0.2">
      <c r="A159" s="8" t="s">
        <v>264</v>
      </c>
      <c r="B159" s="2" t="s">
        <v>423</v>
      </c>
    </row>
    <row r="160" spans="1:2" x14ac:dyDescent="0.2">
      <c r="A160" s="8" t="s">
        <v>265</v>
      </c>
      <c r="B160" s="8" t="s">
        <v>417</v>
      </c>
    </row>
    <row r="161" spans="1:2" x14ac:dyDescent="0.2">
      <c r="A161" s="8" t="s">
        <v>266</v>
      </c>
      <c r="B161" s="8" t="s">
        <v>420</v>
      </c>
    </row>
    <row r="162" spans="1:2" x14ac:dyDescent="0.2">
      <c r="A162" s="8" t="s">
        <v>267</v>
      </c>
      <c r="B162" s="8" t="s">
        <v>434</v>
      </c>
    </row>
    <row r="163" spans="1:2" x14ac:dyDescent="0.2">
      <c r="A163" s="8" t="s">
        <v>268</v>
      </c>
      <c r="B163" s="8" t="s">
        <v>433</v>
      </c>
    </row>
    <row r="164" spans="1:2" x14ac:dyDescent="0.2">
      <c r="A164" s="8" t="s">
        <v>269</v>
      </c>
      <c r="B164" s="8" t="s">
        <v>435</v>
      </c>
    </row>
    <row r="165" spans="1:2" x14ac:dyDescent="0.2">
      <c r="A165" s="8" t="s">
        <v>270</v>
      </c>
      <c r="B165" s="8" t="s">
        <v>436</v>
      </c>
    </row>
    <row r="166" spans="1:2" x14ac:dyDescent="0.2">
      <c r="A166" s="8" t="s">
        <v>271</v>
      </c>
      <c r="B166" s="8" t="s">
        <v>437</v>
      </c>
    </row>
    <row r="167" spans="1:2" x14ac:dyDescent="0.2">
      <c r="A167" s="8" t="s">
        <v>272</v>
      </c>
      <c r="B167" s="8" t="s">
        <v>438</v>
      </c>
    </row>
    <row r="168" spans="1:2" x14ac:dyDescent="0.2">
      <c r="A168" s="8" t="s">
        <v>273</v>
      </c>
      <c r="B168" s="8" t="s">
        <v>439</v>
      </c>
    </row>
    <row r="169" spans="1:2" x14ac:dyDescent="0.2">
      <c r="A169" s="8" t="s">
        <v>274</v>
      </c>
      <c r="B169" s="8" t="s">
        <v>440</v>
      </c>
    </row>
    <row r="170" spans="1:2" x14ac:dyDescent="0.2">
      <c r="A170" s="8" t="s">
        <v>275</v>
      </c>
      <c r="B170" s="8" t="s">
        <v>441</v>
      </c>
    </row>
    <row r="171" spans="1:2" x14ac:dyDescent="0.2">
      <c r="A171" s="8" t="s">
        <v>276</v>
      </c>
      <c r="B171" s="8" t="s">
        <v>442</v>
      </c>
    </row>
    <row r="172" spans="1:2" x14ac:dyDescent="0.2">
      <c r="A172" s="8" t="s">
        <v>277</v>
      </c>
      <c r="B172" s="8" t="s">
        <v>443</v>
      </c>
    </row>
    <row r="173" spans="1:2" x14ac:dyDescent="0.2">
      <c r="A173" s="8" t="s">
        <v>278</v>
      </c>
      <c r="B173" s="8" t="s">
        <v>444</v>
      </c>
    </row>
    <row r="174" spans="1:2" x14ac:dyDescent="0.2">
      <c r="A174" s="8" t="s">
        <v>279</v>
      </c>
      <c r="B174" s="8" t="s">
        <v>445</v>
      </c>
    </row>
    <row r="175" spans="1:2" x14ac:dyDescent="0.2">
      <c r="A175" s="8" t="s">
        <v>280</v>
      </c>
      <c r="B175" s="8" t="s">
        <v>446</v>
      </c>
    </row>
    <row r="176" spans="1:2" x14ac:dyDescent="0.2">
      <c r="A176" s="8" t="s">
        <v>281</v>
      </c>
      <c r="B176" s="8" t="s">
        <v>447</v>
      </c>
    </row>
    <row r="177" spans="1:2" x14ac:dyDescent="0.2">
      <c r="A177" s="8" t="s">
        <v>32</v>
      </c>
      <c r="B177" s="2" t="s">
        <v>401</v>
      </c>
    </row>
    <row r="178" spans="1:2" x14ac:dyDescent="0.2">
      <c r="A178" s="8" t="s">
        <v>282</v>
      </c>
      <c r="B178" s="2" t="s">
        <v>448</v>
      </c>
    </row>
    <row r="179" spans="1:2" x14ac:dyDescent="0.2">
      <c r="A179" s="8" t="s">
        <v>283</v>
      </c>
      <c r="B179" s="8" t="s">
        <v>449</v>
      </c>
    </row>
    <row r="180" spans="1:2" x14ac:dyDescent="0.2">
      <c r="A180" s="8" t="s">
        <v>284</v>
      </c>
      <c r="B180" s="8" t="s">
        <v>450</v>
      </c>
    </row>
    <row r="181" spans="1:2" x14ac:dyDescent="0.2">
      <c r="A181" s="8" t="s">
        <v>285</v>
      </c>
      <c r="B181" s="8" t="s">
        <v>451</v>
      </c>
    </row>
    <row r="182" spans="1:2" x14ac:dyDescent="0.2">
      <c r="A182" s="8" t="s">
        <v>286</v>
      </c>
      <c r="B182" s="2" t="s">
        <v>401</v>
      </c>
    </row>
    <row r="183" spans="1:2" x14ac:dyDescent="0.2">
      <c r="A183" s="8" t="s">
        <v>287</v>
      </c>
      <c r="B183" s="2" t="s">
        <v>448</v>
      </c>
    </row>
    <row r="184" spans="1:2" x14ac:dyDescent="0.2">
      <c r="A184" s="8" t="s">
        <v>288</v>
      </c>
      <c r="B184" s="8" t="s">
        <v>452</v>
      </c>
    </row>
    <row r="185" spans="1:2" x14ac:dyDescent="0.2">
      <c r="A185" s="8" t="s">
        <v>289</v>
      </c>
      <c r="B185" s="8" t="s">
        <v>457</v>
      </c>
    </row>
    <row r="186" spans="1:2" x14ac:dyDescent="0.2">
      <c r="A186" s="8" t="s">
        <v>290</v>
      </c>
      <c r="B186" s="8" t="s">
        <v>457</v>
      </c>
    </row>
    <row r="187" spans="1:2" x14ac:dyDescent="0.2">
      <c r="A187" s="8" t="s">
        <v>291</v>
      </c>
      <c r="B187" s="2" t="s">
        <v>401</v>
      </c>
    </row>
    <row r="188" spans="1:2" x14ac:dyDescent="0.2">
      <c r="A188" s="8" t="s">
        <v>292</v>
      </c>
      <c r="B188" s="2" t="s">
        <v>448</v>
      </c>
    </row>
    <row r="189" spans="1:2" x14ac:dyDescent="0.2">
      <c r="A189" s="8" t="s">
        <v>293</v>
      </c>
      <c r="B189" s="8" t="s">
        <v>454</v>
      </c>
    </row>
    <row r="190" spans="1:2" x14ac:dyDescent="0.2">
      <c r="A190" s="8" t="s">
        <v>294</v>
      </c>
      <c r="B190" s="2" t="s">
        <v>453</v>
      </c>
    </row>
    <row r="191" spans="1:2" x14ac:dyDescent="0.2">
      <c r="A191" s="8" t="s">
        <v>26</v>
      </c>
      <c r="B191" s="2" t="s">
        <v>405</v>
      </c>
    </row>
    <row r="192" spans="1:2" x14ac:dyDescent="0.2">
      <c r="A192" s="8" t="s">
        <v>295</v>
      </c>
      <c r="B192" s="8" t="s">
        <v>400</v>
      </c>
    </row>
    <row r="193" spans="1:3" x14ac:dyDescent="0.2">
      <c r="A193" s="8" t="s">
        <v>29</v>
      </c>
      <c r="B193" s="2" t="s">
        <v>401</v>
      </c>
    </row>
    <row r="194" spans="1:3" x14ac:dyDescent="0.2">
      <c r="A194" s="8" t="s">
        <v>296</v>
      </c>
      <c r="B194" s="8" t="s">
        <v>402</v>
      </c>
    </row>
    <row r="195" spans="1:3" x14ac:dyDescent="0.2">
      <c r="A195" s="8" t="s">
        <v>297</v>
      </c>
      <c r="B195" s="8" t="s">
        <v>403</v>
      </c>
      <c r="C195" s="8"/>
    </row>
    <row r="196" spans="1:3" x14ac:dyDescent="0.2">
      <c r="A196" s="8" t="s">
        <v>298</v>
      </c>
      <c r="B196" s="8" t="s">
        <v>406</v>
      </c>
      <c r="C196" s="8"/>
    </row>
    <row r="197" spans="1:3" x14ac:dyDescent="0.2">
      <c r="A197" s="8" t="s">
        <v>299</v>
      </c>
      <c r="B197" s="8" t="s">
        <v>400</v>
      </c>
    </row>
    <row r="198" spans="1:3" x14ac:dyDescent="0.2">
      <c r="A198" s="8" t="s">
        <v>300</v>
      </c>
      <c r="B198" s="8" t="s">
        <v>400</v>
      </c>
    </row>
    <row r="199" spans="1:3" x14ac:dyDescent="0.2">
      <c r="A199" s="8" t="s">
        <v>301</v>
      </c>
      <c r="B199" s="8" t="s">
        <v>407</v>
      </c>
    </row>
    <row r="200" spans="1:3" x14ac:dyDescent="0.2">
      <c r="A200" s="8" t="s">
        <v>302</v>
      </c>
      <c r="B200" s="8" t="s">
        <v>408</v>
      </c>
    </row>
    <row r="201" spans="1:3" x14ac:dyDescent="0.2">
      <c r="A201" s="8" t="s">
        <v>303</v>
      </c>
      <c r="B201" s="2" t="s">
        <v>409</v>
      </c>
    </row>
    <row r="202" spans="1:3" x14ac:dyDescent="0.2">
      <c r="A202" s="8" t="s">
        <v>304</v>
      </c>
      <c r="B202" s="8" t="s">
        <v>470</v>
      </c>
    </row>
    <row r="203" spans="1:3" x14ac:dyDescent="0.2">
      <c r="A203" s="8" t="s">
        <v>305</v>
      </c>
      <c r="B203" s="8" t="s">
        <v>470</v>
      </c>
    </row>
    <row r="204" spans="1:3" x14ac:dyDescent="0.2">
      <c r="A204" s="8" t="s">
        <v>306</v>
      </c>
      <c r="B204" s="8" t="s">
        <v>449</v>
      </c>
    </row>
    <row r="205" spans="1:3" x14ac:dyDescent="0.2">
      <c r="A205" s="8" t="s">
        <v>307</v>
      </c>
      <c r="B205" s="8" t="s">
        <v>455</v>
      </c>
    </row>
    <row r="206" spans="1:3" x14ac:dyDescent="0.2">
      <c r="A206" s="8" t="s">
        <v>308</v>
      </c>
      <c r="B206" s="8" t="s">
        <v>456</v>
      </c>
    </row>
    <row r="207" spans="1:3" x14ac:dyDescent="0.2">
      <c r="A207" s="8" t="s">
        <v>309</v>
      </c>
      <c r="B207" s="2" t="s">
        <v>401</v>
      </c>
    </row>
    <row r="208" spans="1:3" x14ac:dyDescent="0.2">
      <c r="A208" s="8" t="s">
        <v>310</v>
      </c>
      <c r="B208" s="2" t="s">
        <v>448</v>
      </c>
    </row>
    <row r="209" spans="1:2" x14ac:dyDescent="0.2">
      <c r="A209" s="8" t="s">
        <v>311</v>
      </c>
      <c r="B209" s="8" t="s">
        <v>454</v>
      </c>
    </row>
    <row r="210" spans="1:2" x14ac:dyDescent="0.2">
      <c r="A210" s="8" t="s">
        <v>312</v>
      </c>
      <c r="B210" s="8" t="s">
        <v>458</v>
      </c>
    </row>
    <row r="211" spans="1:2" x14ac:dyDescent="0.2">
      <c r="A211" s="8" t="s">
        <v>313</v>
      </c>
      <c r="B211" s="8" t="s">
        <v>459</v>
      </c>
    </row>
    <row r="212" spans="1:2" x14ac:dyDescent="0.2">
      <c r="A212" s="8" t="s">
        <v>314</v>
      </c>
      <c r="B212" s="2" t="s">
        <v>401</v>
      </c>
    </row>
    <row r="213" spans="1:2" x14ac:dyDescent="0.2">
      <c r="A213" s="8" t="s">
        <v>315</v>
      </c>
      <c r="B213" s="2" t="s">
        <v>448</v>
      </c>
    </row>
    <row r="214" spans="1:2" x14ac:dyDescent="0.2">
      <c r="A214" s="8" t="s">
        <v>316</v>
      </c>
      <c r="B214" s="8" t="s">
        <v>461</v>
      </c>
    </row>
    <row r="215" spans="1:2" x14ac:dyDescent="0.2">
      <c r="A215" s="8" t="s">
        <v>317</v>
      </c>
      <c r="B215" s="8" t="s">
        <v>460</v>
      </c>
    </row>
    <row r="216" spans="1:2" x14ac:dyDescent="0.2">
      <c r="A216" s="8" t="s">
        <v>318</v>
      </c>
      <c r="B216" s="8" t="s">
        <v>462</v>
      </c>
    </row>
    <row r="217" spans="1:2" x14ac:dyDescent="0.2">
      <c r="A217" s="8" t="s">
        <v>319</v>
      </c>
      <c r="B217" s="8" t="s">
        <v>465</v>
      </c>
    </row>
    <row r="218" spans="1:2" x14ac:dyDescent="0.2">
      <c r="A218" s="8" t="s">
        <v>320</v>
      </c>
      <c r="B218" s="8" t="s">
        <v>464</v>
      </c>
    </row>
    <row r="219" spans="1:2" x14ac:dyDescent="0.2">
      <c r="A219" s="8" t="s">
        <v>321</v>
      </c>
      <c r="B219" s="8" t="s">
        <v>463</v>
      </c>
    </row>
    <row r="220" spans="1:2" x14ac:dyDescent="0.2">
      <c r="A220" s="8" t="s">
        <v>322</v>
      </c>
      <c r="B220" s="8" t="s">
        <v>466</v>
      </c>
    </row>
    <row r="221" spans="1:2" x14ac:dyDescent="0.2">
      <c r="A221" s="8" t="s">
        <v>323</v>
      </c>
      <c r="B221" s="8" t="s">
        <v>467</v>
      </c>
    </row>
    <row r="222" spans="1:2" x14ac:dyDescent="0.2">
      <c r="A222" s="8" t="s">
        <v>324</v>
      </c>
      <c r="B222" s="8" t="s">
        <v>469</v>
      </c>
    </row>
    <row r="223" spans="1:2" x14ac:dyDescent="0.2">
      <c r="A223" s="8" t="s">
        <v>325</v>
      </c>
      <c r="B223" s="8" t="s">
        <v>468</v>
      </c>
    </row>
    <row r="224" spans="1:2" x14ac:dyDescent="0.2">
      <c r="A224" s="8" t="s">
        <v>15</v>
      </c>
      <c r="B224" s="2" t="s">
        <v>35</v>
      </c>
    </row>
    <row r="225" spans="1:3" x14ac:dyDescent="0.2">
      <c r="A225" s="8" t="s">
        <v>326</v>
      </c>
      <c r="B225" s="8" t="s">
        <v>404</v>
      </c>
    </row>
    <row r="226" spans="1:3" x14ac:dyDescent="0.2">
      <c r="A226" s="8" t="s">
        <v>21</v>
      </c>
      <c r="B226" s="2" t="s">
        <v>17</v>
      </c>
    </row>
    <row r="227" spans="1:3" x14ac:dyDescent="0.2">
      <c r="A227" s="8" t="s">
        <v>327</v>
      </c>
      <c r="B227" s="8" t="s">
        <v>474</v>
      </c>
    </row>
    <row r="228" spans="1:3" x14ac:dyDescent="0.2">
      <c r="A228" s="8" t="s">
        <v>328</v>
      </c>
      <c r="B228" s="8" t="s">
        <v>474</v>
      </c>
    </row>
    <row r="229" spans="1:3" x14ac:dyDescent="0.2">
      <c r="A229" s="8" t="s">
        <v>329</v>
      </c>
      <c r="B229" s="8" t="s">
        <v>473</v>
      </c>
    </row>
    <row r="230" spans="1:3" x14ac:dyDescent="0.2">
      <c r="A230" s="8" t="s">
        <v>330</v>
      </c>
      <c r="B230" s="8" t="s">
        <v>471</v>
      </c>
    </row>
    <row r="231" spans="1:3" x14ac:dyDescent="0.2">
      <c r="A231" s="8" t="s">
        <v>331</v>
      </c>
      <c r="B231" s="8" t="s">
        <v>472</v>
      </c>
    </row>
    <row r="232" spans="1:3" x14ac:dyDescent="0.2">
      <c r="A232" s="8" t="s">
        <v>332</v>
      </c>
      <c r="B232" s="8" t="s">
        <v>474</v>
      </c>
      <c r="C232" s="8"/>
    </row>
    <row r="233" spans="1:3" x14ac:dyDescent="0.2">
      <c r="A233" s="8" t="s">
        <v>333</v>
      </c>
      <c r="B233" s="8" t="s">
        <v>474</v>
      </c>
      <c r="C233" s="8"/>
    </row>
    <row r="234" spans="1:3" x14ac:dyDescent="0.2">
      <c r="A234" s="8" t="s">
        <v>334</v>
      </c>
      <c r="B234" s="8" t="s">
        <v>473</v>
      </c>
      <c r="C234" s="8"/>
    </row>
    <row r="235" spans="1:3" x14ac:dyDescent="0.2">
      <c r="A235" s="8" t="s">
        <v>335</v>
      </c>
      <c r="B235" s="8" t="s">
        <v>475</v>
      </c>
    </row>
    <row r="236" spans="1:3" x14ac:dyDescent="0.2">
      <c r="A236" s="8" t="s">
        <v>336</v>
      </c>
      <c r="B236" s="8" t="s">
        <v>476</v>
      </c>
    </row>
    <row r="237" spans="1:3" x14ac:dyDescent="0.2">
      <c r="A237" s="8" t="s">
        <v>337</v>
      </c>
      <c r="B237" s="8" t="s">
        <v>477</v>
      </c>
    </row>
    <row r="238" spans="1:3" x14ac:dyDescent="0.2">
      <c r="A238" s="8" t="s">
        <v>338</v>
      </c>
      <c r="B238" s="8" t="s">
        <v>426</v>
      </c>
    </row>
    <row r="239" spans="1:3" x14ac:dyDescent="0.2">
      <c r="A239" s="8" t="s">
        <v>339</v>
      </c>
      <c r="B239" s="2" t="s">
        <v>478</v>
      </c>
    </row>
    <row r="240" spans="1:3" x14ac:dyDescent="0.2">
      <c r="A240" s="8" t="s">
        <v>340</v>
      </c>
      <c r="B240" s="8" t="s">
        <v>480</v>
      </c>
    </row>
    <row r="241" spans="1:2" x14ac:dyDescent="0.2">
      <c r="A241" s="8" t="s">
        <v>341</v>
      </c>
      <c r="B241" s="2" t="s">
        <v>479</v>
      </c>
    </row>
    <row r="242" spans="1:2" x14ac:dyDescent="0.2">
      <c r="A242" s="8" t="s">
        <v>342</v>
      </c>
      <c r="B242" s="8" t="s">
        <v>427</v>
      </c>
    </row>
    <row r="243" spans="1:2" x14ac:dyDescent="0.2">
      <c r="A243" s="8" t="s">
        <v>343</v>
      </c>
      <c r="B243" s="8" t="s">
        <v>426</v>
      </c>
    </row>
    <row r="244" spans="1:2" x14ac:dyDescent="0.2">
      <c r="A244" s="8" t="s">
        <v>344</v>
      </c>
      <c r="B244" s="2" t="s">
        <v>35</v>
      </c>
    </row>
    <row r="245" spans="1:2" x14ac:dyDescent="0.2">
      <c r="A245" s="8" t="s">
        <v>345</v>
      </c>
      <c r="B245" s="8" t="s">
        <v>404</v>
      </c>
    </row>
    <row r="246" spans="1:2" x14ac:dyDescent="0.2">
      <c r="A246" s="8" t="s">
        <v>346</v>
      </c>
      <c r="B246" s="2" t="s">
        <v>424</v>
      </c>
    </row>
    <row r="247" spans="1:2" x14ac:dyDescent="0.2">
      <c r="A247" s="8" t="s">
        <v>347</v>
      </c>
      <c r="B247" s="8" t="s">
        <v>425</v>
      </c>
    </row>
    <row r="248" spans="1:2" x14ac:dyDescent="0.2">
      <c r="A248" s="8" t="s">
        <v>348</v>
      </c>
      <c r="B248" s="8" t="s">
        <v>426</v>
      </c>
    </row>
    <row r="249" spans="1:2" x14ac:dyDescent="0.2">
      <c r="A249" s="8" t="s">
        <v>349</v>
      </c>
      <c r="B249" s="2" t="s">
        <v>35</v>
      </c>
    </row>
    <row r="250" spans="1:2" x14ac:dyDescent="0.2">
      <c r="A250" s="8" t="s">
        <v>350</v>
      </c>
      <c r="B250" s="8" t="s">
        <v>404</v>
      </c>
    </row>
    <row r="251" spans="1:2" x14ac:dyDescent="0.2">
      <c r="A251" s="8" t="s">
        <v>8</v>
      </c>
      <c r="B251" s="2" t="s">
        <v>424</v>
      </c>
    </row>
  </sheetData>
  <phoneticPr fontId="12" type="noConversion"/>
  <pageMargins left="0.7" right="0.7" top="0.78740157499999996" bottom="0.78740157499999996" header="0.3" footer="0.3"/>
  <pageSetup paperSize="9"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B75B9-B037-304D-B04E-139457CBF950}">
  <dimension ref="A1:B12"/>
  <sheetViews>
    <sheetView zoomScale="245" workbookViewId="0">
      <selection activeCell="A11" sqref="A11"/>
    </sheetView>
  </sheetViews>
  <sheetFormatPr baseColWidth="10" defaultColWidth="10.83203125" defaultRowHeight="16" x14ac:dyDescent="0.2"/>
  <cols>
    <col min="1" max="1" width="23.83203125" style="2" bestFit="1" customWidth="1"/>
    <col min="2" max="2" width="37.6640625" style="2" bestFit="1" customWidth="1"/>
    <col min="3" max="16384" width="10.83203125" style="2"/>
  </cols>
  <sheetData>
    <row r="1" spans="1:2" s="1" customFormat="1" x14ac:dyDescent="0.2">
      <c r="A1" s="11" t="s">
        <v>2</v>
      </c>
      <c r="B1" s="11" t="s">
        <v>4</v>
      </c>
    </row>
    <row r="2" spans="1:2" x14ac:dyDescent="0.2">
      <c r="A2" s="2" t="s">
        <v>111</v>
      </c>
      <c r="B2" s="6" t="s">
        <v>9</v>
      </c>
    </row>
    <row r="3" spans="1:2" x14ac:dyDescent="0.2">
      <c r="A3" s="2" t="s">
        <v>112</v>
      </c>
      <c r="B3" s="6" t="s">
        <v>34</v>
      </c>
    </row>
    <row r="4" spans="1:2" x14ac:dyDescent="0.2">
      <c r="A4" s="2" t="s">
        <v>110</v>
      </c>
      <c r="B4" s="6" t="s">
        <v>25</v>
      </c>
    </row>
    <row r="5" spans="1:2" x14ac:dyDescent="0.2">
      <c r="B5" s="6" t="s">
        <v>11</v>
      </c>
    </row>
    <row r="6" spans="1:2" x14ac:dyDescent="0.2">
      <c r="B6" s="6" t="s">
        <v>10</v>
      </c>
    </row>
    <row r="7" spans="1:2" x14ac:dyDescent="0.2">
      <c r="B7" s="2" t="s">
        <v>108</v>
      </c>
    </row>
    <row r="8" spans="1:2" x14ac:dyDescent="0.2">
      <c r="A8" s="11" t="s">
        <v>18</v>
      </c>
      <c r="B8" s="6"/>
    </row>
    <row r="9" spans="1:2" x14ac:dyDescent="0.2">
      <c r="A9" s="2" t="s">
        <v>368</v>
      </c>
      <c r="B9" s="6"/>
    </row>
    <row r="10" spans="1:2" x14ac:dyDescent="0.2">
      <c r="A10" s="2" t="s">
        <v>369</v>
      </c>
      <c r="B10" s="6"/>
    </row>
    <row r="11" spans="1:2" x14ac:dyDescent="0.2">
      <c r="B11" s="6"/>
    </row>
    <row r="12" spans="1:2" x14ac:dyDescent="0.2">
      <c r="B12" s="6"/>
    </row>
  </sheetData>
  <pageMargins left="0.7" right="0.7" top="0.78740157499999996" bottom="0.78740157499999996"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4" baseType="variant">
      <vt:variant>
        <vt:lpstr>Arbeitsblätter</vt:lpstr>
      </vt:variant>
      <vt:variant>
        <vt:i4>4</vt:i4>
      </vt:variant>
      <vt:variant>
        <vt:lpstr>Benannte Bereiche</vt:lpstr>
      </vt:variant>
      <vt:variant>
        <vt:i4>1</vt:i4>
      </vt:variant>
    </vt:vector>
  </HeadingPairs>
  <TitlesOfParts>
    <vt:vector size="5" baseType="lpstr">
      <vt:lpstr>Pre-Assessment</vt:lpstr>
      <vt:lpstr>Assessment</vt:lpstr>
      <vt:lpstr>Recommendations</vt:lpstr>
      <vt:lpstr>Dropdown Lists</vt:lpstr>
      <vt:lpstr>Assessment!Druckbereich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Hürter, Christian Prof. Dr.</dc:creator>
  <cp:lastModifiedBy>Prof. Dr. Christian Hürter</cp:lastModifiedBy>
  <cp:lastPrinted>2020-07-06T08:34:22Z</cp:lastPrinted>
  <dcterms:created xsi:type="dcterms:W3CDTF">2020-04-30T15:34:19Z</dcterms:created>
  <dcterms:modified xsi:type="dcterms:W3CDTF">2022-10-24T19:47:55Z</dcterms:modified>
</cp:coreProperties>
</file>